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15480" windowHeight="6480" tabRatio="811" activeTab="0"/>
  </bookViews>
  <sheets>
    <sheet name="Overview" sheetId="1" r:id="rId1"/>
    <sheet name="Bejbs" sheetId="2" r:id="rId2"/>
    <sheet name="Zyký" sheetId="3" r:id="rId3"/>
    <sheet name="Honza" sheetId="4" r:id="rId4"/>
    <sheet name="Kraťas" sheetId="5" r:id="rId5"/>
    <sheet name="Víťa" sheetId="6" r:id="rId6"/>
    <sheet name="Chudy" sheetId="7" r:id="rId7"/>
    <sheet name="Brouk" sheetId="8" r:id="rId8"/>
    <sheet name="Marv" sheetId="9" r:id="rId9"/>
    <sheet name="Ida" sheetId="10" r:id="rId10"/>
    <sheet name="Péťa" sheetId="11" r:id="rId11"/>
    <sheet name="Katka" sheetId="12" r:id="rId12"/>
    <sheet name="Pípa" sheetId="13" r:id="rId13"/>
    <sheet name="Klára" sheetId="14" r:id="rId14"/>
    <sheet name="Honzáč" sheetId="15" r:id="rId15"/>
    <sheet name="Hodnoc" sheetId="16" r:id="rId16"/>
  </sheets>
  <definedNames/>
  <calcPr calcMode="manual" fullCalcOnLoad="1"/>
</workbook>
</file>

<file path=xl/comments11.xml><?xml version="1.0" encoding="utf-8"?>
<comments xmlns="http://schemas.openxmlformats.org/spreadsheetml/2006/main">
  <authors>
    <author>Kadlec Jan</author>
  </authors>
  <commentList>
    <comment ref="F8" authorId="0">
      <text>
        <r>
          <rPr>
            <b/>
            <sz val="8"/>
            <rFont val="Tahoma"/>
            <family val="2"/>
          </rPr>
          <t>5c</t>
        </r>
      </text>
    </comment>
    <comment ref="F9" authorId="0">
      <text>
        <r>
          <rPr>
            <b/>
            <sz val="8"/>
            <rFont val="Tahoma"/>
            <family val="2"/>
          </rPr>
          <t>4c</t>
        </r>
      </text>
    </comment>
    <comment ref="F10" authorId="0">
      <text>
        <r>
          <rPr>
            <b/>
            <sz val="8"/>
            <rFont val="Tahoma"/>
            <family val="2"/>
          </rPr>
          <t>4c</t>
        </r>
      </text>
    </comment>
    <comment ref="F11" authorId="0">
      <text>
        <r>
          <rPr>
            <b/>
            <sz val="8"/>
            <rFont val="Tahoma"/>
            <family val="2"/>
          </rPr>
          <t>5b</t>
        </r>
      </text>
    </comment>
    <comment ref="F12" authorId="0">
      <text>
        <r>
          <rPr>
            <b/>
            <sz val="8"/>
            <rFont val="Tahoma"/>
            <family val="2"/>
          </rPr>
          <t>5c</t>
        </r>
      </text>
    </comment>
    <comment ref="F13" authorId="0">
      <text>
        <r>
          <rPr>
            <b/>
            <sz val="8"/>
            <rFont val="Tahoma"/>
            <family val="2"/>
          </rPr>
          <t>5c</t>
        </r>
      </text>
    </comment>
    <comment ref="F14" authorId="0">
      <text>
        <r>
          <rPr>
            <b/>
            <sz val="8"/>
            <rFont val="Tahoma"/>
            <family val="2"/>
          </rPr>
          <t>4b</t>
        </r>
      </text>
    </comment>
    <comment ref="F15" authorId="0">
      <text>
        <r>
          <rPr>
            <b/>
            <sz val="8"/>
            <rFont val="Tahoma"/>
            <family val="2"/>
          </rPr>
          <t>4b</t>
        </r>
      </text>
    </comment>
  </commentList>
</comments>
</file>

<file path=xl/sharedStrings.xml><?xml version="1.0" encoding="utf-8"?>
<sst xmlns="http://schemas.openxmlformats.org/spreadsheetml/2006/main" count="8924" uniqueCount="980">
  <si>
    <t>Cesta</t>
  </si>
  <si>
    <t>Datum</t>
  </si>
  <si>
    <t>Zyký</t>
  </si>
  <si>
    <t>Oblast</t>
  </si>
  <si>
    <t>Styl</t>
  </si>
  <si>
    <t>TR</t>
  </si>
  <si>
    <t>Body</t>
  </si>
  <si>
    <t>Hory</t>
  </si>
  <si>
    <t>Ledy</t>
  </si>
  <si>
    <t>Skalky</t>
  </si>
  <si>
    <t>Klasif.</t>
  </si>
  <si>
    <t>A</t>
  </si>
  <si>
    <t>B</t>
  </si>
  <si>
    <t>40°</t>
  </si>
  <si>
    <t>III</t>
  </si>
  <si>
    <t>50°</t>
  </si>
  <si>
    <t>IV</t>
  </si>
  <si>
    <t>55°</t>
  </si>
  <si>
    <t>V</t>
  </si>
  <si>
    <t>60°</t>
  </si>
  <si>
    <t>VI</t>
  </si>
  <si>
    <t>65°</t>
  </si>
  <si>
    <t>VIIa</t>
  </si>
  <si>
    <t>70°</t>
  </si>
  <si>
    <t>VIIb</t>
  </si>
  <si>
    <t>75°</t>
  </si>
  <si>
    <t>VIIc</t>
  </si>
  <si>
    <t>80°</t>
  </si>
  <si>
    <t>VIIIa</t>
  </si>
  <si>
    <t>85°</t>
  </si>
  <si>
    <t>VIIIb</t>
  </si>
  <si>
    <t>90°</t>
  </si>
  <si>
    <t>VIIIc</t>
  </si>
  <si>
    <t>95°</t>
  </si>
  <si>
    <t>IXa</t>
  </si>
  <si>
    <t>Kat</t>
  </si>
  <si>
    <t>Přelez</t>
  </si>
  <si>
    <t>Koef</t>
  </si>
  <si>
    <t>OS</t>
  </si>
  <si>
    <t>RP</t>
  </si>
  <si>
    <t>PP</t>
  </si>
  <si>
    <t>X</t>
  </si>
  <si>
    <t>Podoblast</t>
  </si>
  <si>
    <t>P</t>
  </si>
  <si>
    <t>Honza</t>
  </si>
  <si>
    <t>Obtíž</t>
  </si>
  <si>
    <t>Péťa</t>
  </si>
  <si>
    <t>Víťa</t>
  </si>
  <si>
    <t>Pořadí</t>
  </si>
  <si>
    <t>Lezec</t>
  </si>
  <si>
    <t>AF</t>
  </si>
  <si>
    <t>Stat</t>
  </si>
  <si>
    <t>Průměr</t>
  </si>
  <si>
    <t>6A</t>
  </si>
  <si>
    <t>5A</t>
  </si>
  <si>
    <t>4+</t>
  </si>
  <si>
    <t>6A+</t>
  </si>
  <si>
    <t>5B</t>
  </si>
  <si>
    <t>6C+</t>
  </si>
  <si>
    <t>6B+</t>
  </si>
  <si>
    <t>6B</t>
  </si>
  <si>
    <t>5C</t>
  </si>
  <si>
    <t>7A</t>
  </si>
  <si>
    <t>solo</t>
  </si>
  <si>
    <t>Boulder</t>
  </si>
  <si>
    <t>8-</t>
  </si>
  <si>
    <t>7+</t>
  </si>
  <si>
    <t>8+</t>
  </si>
  <si>
    <t>9-</t>
  </si>
  <si>
    <t>Bejbs</t>
  </si>
  <si>
    <t>3+</t>
  </si>
  <si>
    <t>4-</t>
  </si>
  <si>
    <t>5-</t>
  </si>
  <si>
    <t>5+</t>
  </si>
  <si>
    <t>6-</t>
  </si>
  <si>
    <t>6+</t>
  </si>
  <si>
    <t>7-</t>
  </si>
  <si>
    <t>Marv</t>
  </si>
  <si>
    <t>Brouk</t>
  </si>
  <si>
    <t>6C</t>
  </si>
  <si>
    <t>7A+</t>
  </si>
  <si>
    <t>7B</t>
  </si>
  <si>
    <t>7B+</t>
  </si>
  <si>
    <t>7C</t>
  </si>
  <si>
    <t>7C+</t>
  </si>
  <si>
    <t>8A</t>
  </si>
  <si>
    <t>8A+</t>
  </si>
  <si>
    <t>8B</t>
  </si>
  <si>
    <t>Pípa</t>
  </si>
  <si>
    <t>Kum</t>
  </si>
  <si>
    <t>flash</t>
  </si>
  <si>
    <t>Kraťas</t>
  </si>
  <si>
    <t>TRo</t>
  </si>
  <si>
    <t>Klára</t>
  </si>
  <si>
    <t>Honzáč</t>
  </si>
  <si>
    <t>Písek</t>
  </si>
  <si>
    <t>Cest</t>
  </si>
  <si>
    <t>9+</t>
  </si>
  <si>
    <t>Převod</t>
  </si>
  <si>
    <t>Best OS</t>
  </si>
  <si>
    <t>OSb</t>
  </si>
  <si>
    <t>OS - boulder</t>
  </si>
  <si>
    <t>OS - hory/ledy/písek/skalky</t>
  </si>
  <si>
    <t>solo - boulder</t>
  </si>
  <si>
    <t>Hory - počítají se všechny "vícedélkové cesty"</t>
  </si>
  <si>
    <t>Katka</t>
  </si>
  <si>
    <t>Chudy</t>
  </si>
  <si>
    <t>free solo</t>
  </si>
  <si>
    <t>10-</t>
  </si>
  <si>
    <t>Hory - každá délka se počítá zvlášť dle klasifikace dané délky (popř. pokud není rozlišeno, tak celková klasifikace cesty x počet délek)</t>
  </si>
  <si>
    <t>Každá cesta se může počítat kolikrát chce (resp. kolikrát ji vylezu) a to i vícekrát během dne…;-)</t>
  </si>
  <si>
    <t>Petrohrad</t>
  </si>
  <si>
    <t>Větrná hůrka</t>
  </si>
  <si>
    <t>Kout</t>
  </si>
  <si>
    <t>Kratas</t>
  </si>
  <si>
    <t>Gumáky</t>
  </si>
  <si>
    <t>Miss Venkov</t>
  </si>
  <si>
    <t>Mordor2</t>
  </si>
  <si>
    <t>Mordor1</t>
  </si>
  <si>
    <t>Levá hrana</t>
  </si>
  <si>
    <t>Pravá hrana</t>
  </si>
  <si>
    <t>???</t>
  </si>
  <si>
    <t>5a</t>
  </si>
  <si>
    <t>Osb</t>
  </si>
  <si>
    <t>Čachtice</t>
  </si>
  <si>
    <t>5b</t>
  </si>
  <si>
    <t>Tláča s cibulí</t>
  </si>
  <si>
    <t>Sláma z bot</t>
  </si>
  <si>
    <t>Brána</t>
  </si>
  <si>
    <t>Japonka</t>
  </si>
  <si>
    <t>Pod Hradem</t>
  </si>
  <si>
    <t>Pravá půlka</t>
  </si>
  <si>
    <t>Ušní bubínek</t>
  </si>
  <si>
    <t>Záplatování</t>
  </si>
  <si>
    <t>Ucho</t>
  </si>
  <si>
    <t>Safír</t>
  </si>
  <si>
    <t>Úžina</t>
  </si>
  <si>
    <t>Meny</t>
  </si>
  <si>
    <t>Sid</t>
  </si>
  <si>
    <t>Lala</t>
  </si>
  <si>
    <t>Pou</t>
  </si>
  <si>
    <t>Kombinace</t>
  </si>
  <si>
    <t>Kozelka</t>
  </si>
  <si>
    <t>Tr</t>
  </si>
  <si>
    <t>Vzdušná hrana</t>
  </si>
  <si>
    <t>Tro</t>
  </si>
  <si>
    <t>Harissa</t>
  </si>
  <si>
    <t>Polínko</t>
  </si>
  <si>
    <t>Zlaté údolí</t>
  </si>
  <si>
    <t>Bonus</t>
  </si>
  <si>
    <t>Blue Berry Hill</t>
  </si>
  <si>
    <t>Péčko</t>
  </si>
  <si>
    <t>Zdenčina</t>
  </si>
  <si>
    <t>Jura</t>
  </si>
  <si>
    <t>Hartensteiner Wand</t>
  </si>
  <si>
    <t>Hummelstaner Weg</t>
  </si>
  <si>
    <t>Ziech Oder Fliech</t>
  </si>
  <si>
    <t>Der Kleine Nils</t>
  </si>
  <si>
    <t>Aprilscherz</t>
  </si>
  <si>
    <t>Kuryer Riss</t>
  </si>
  <si>
    <t>Riss</t>
  </si>
  <si>
    <t>Dreistaffelfels</t>
  </si>
  <si>
    <t>Bognerwandl</t>
  </si>
  <si>
    <t>Mandelwandl</t>
  </si>
  <si>
    <t>Bergseite</t>
  </si>
  <si>
    <t>Direkte Bergseite</t>
  </si>
  <si>
    <t>5c</t>
  </si>
  <si>
    <t>Skalácká</t>
  </si>
  <si>
    <t>Bezejmenná</t>
  </si>
  <si>
    <t>skalky</t>
  </si>
  <si>
    <t>Méďa Béďa</t>
  </si>
  <si>
    <t>Lazarova</t>
  </si>
  <si>
    <t>Duté hlavy neduní</t>
  </si>
  <si>
    <t>Andrejova Hranka</t>
  </si>
  <si>
    <t>Ujíždějící Mozek</t>
  </si>
  <si>
    <t>Normální Cesta</t>
  </si>
  <si>
    <t>Kloubní Varianta</t>
  </si>
  <si>
    <t>Severní Cesta</t>
  </si>
  <si>
    <t>Varianta Severní cesty</t>
  </si>
  <si>
    <t>Flash</t>
  </si>
  <si>
    <t>Opičí Varianta</t>
  </si>
  <si>
    <t>Cesta deklasovaných živlů</t>
  </si>
  <si>
    <t>Cesta návratů</t>
  </si>
  <si>
    <t>Náušnice</t>
  </si>
  <si>
    <t>Varianta Médi Bédi</t>
  </si>
  <si>
    <t>Cesta Pro Méďu Béďu</t>
  </si>
  <si>
    <t>Vzdušná Hrana</t>
  </si>
  <si>
    <t>Pamelina</t>
  </si>
  <si>
    <t>Duté Hlavy Neduní</t>
  </si>
  <si>
    <t>Cesta Návratů</t>
  </si>
  <si>
    <t>Varianta Severní Cesty</t>
  </si>
  <si>
    <t>Cesta Deklasovaných živlů</t>
  </si>
  <si>
    <t>Traverzík</t>
  </si>
  <si>
    <t>Miss venkov</t>
  </si>
  <si>
    <t>Gynekolog</t>
  </si>
  <si>
    <t>Pšouk</t>
  </si>
  <si>
    <t>6a</t>
  </si>
  <si>
    <t>Hřbitovní kameny</t>
  </si>
  <si>
    <t>Frankenjura</t>
  </si>
  <si>
    <t>Aprilschertz</t>
  </si>
  <si>
    <t>Dreistaffelfels05-Bognerwand</t>
  </si>
  <si>
    <t>Bognerwand</t>
  </si>
  <si>
    <t>Bergseite (Westkante)</t>
  </si>
  <si>
    <t>Psovský Údolí</t>
  </si>
  <si>
    <t>U vody</t>
  </si>
  <si>
    <t>Hranka</t>
  </si>
  <si>
    <t>Střed stěnky</t>
  </si>
  <si>
    <t>Rempart</t>
  </si>
  <si>
    <t>Lehká</t>
  </si>
  <si>
    <t>Plzeňská věž</t>
  </si>
  <si>
    <t>Rozprávková přímo</t>
  </si>
  <si>
    <t>Nashvillské radovánky</t>
  </si>
  <si>
    <t>Normální cesta</t>
  </si>
  <si>
    <t>Zámecká věž</t>
  </si>
  <si>
    <t>Evina</t>
  </si>
  <si>
    <t>Vyprahlo</t>
  </si>
  <si>
    <t>Trojče</t>
  </si>
  <si>
    <t>Procházka</t>
  </si>
  <si>
    <t>Jam Session</t>
  </si>
  <si>
    <t>Medvědí Tlapa</t>
  </si>
  <si>
    <t>Brnění</t>
  </si>
  <si>
    <t>Kšá Mouchy</t>
  </si>
  <si>
    <t>Zarostlé potěšení</t>
  </si>
  <si>
    <t>Rozprávková Přímo</t>
  </si>
  <si>
    <t>Nashvillské Radovánky</t>
  </si>
  <si>
    <t>Danina</t>
  </si>
  <si>
    <t>Překvapení Tržiště</t>
  </si>
  <si>
    <t>Radyně</t>
  </si>
  <si>
    <t>Krátká</t>
  </si>
  <si>
    <t>Stará</t>
  </si>
  <si>
    <t>Na To Se Napijem</t>
  </si>
  <si>
    <t>Parťácká</t>
  </si>
  <si>
    <t>Aprílová Cesta</t>
  </si>
  <si>
    <t>Polínský Pilíř</t>
  </si>
  <si>
    <t>Omšelá</t>
  </si>
  <si>
    <t>Nástupová Varianta</t>
  </si>
  <si>
    <t>Sváteční</t>
  </si>
  <si>
    <t>Kobyla</t>
  </si>
  <si>
    <t>Veselá</t>
  </si>
  <si>
    <t>Údolní hrana</t>
  </si>
  <si>
    <t>Varianta</t>
  </si>
  <si>
    <t>Stěny</t>
  </si>
  <si>
    <t>Lahůdková</t>
  </si>
  <si>
    <t>Převislá</t>
  </si>
  <si>
    <t>Vzpomínková cesta</t>
  </si>
  <si>
    <t>Arco</t>
  </si>
  <si>
    <t>Zebráty</t>
  </si>
  <si>
    <t>Mimose l1</t>
  </si>
  <si>
    <t>Ida</t>
  </si>
  <si>
    <t>Mimose l2</t>
  </si>
  <si>
    <t>Mimose l3</t>
  </si>
  <si>
    <t>Donne l1</t>
  </si>
  <si>
    <t>Donne l2</t>
  </si>
  <si>
    <t>Donne l3</t>
  </si>
  <si>
    <t>Donne l4</t>
  </si>
  <si>
    <t>Grotti</t>
  </si>
  <si>
    <t>Iniziazone</t>
  </si>
  <si>
    <t>Snoby</t>
  </si>
  <si>
    <t>Il nervoso</t>
  </si>
  <si>
    <t>Gurdia grossa</t>
  </si>
  <si>
    <t>Gladio</t>
  </si>
  <si>
    <t>Poggio Catino</t>
  </si>
  <si>
    <t>Fornace</t>
  </si>
  <si>
    <t>Bagnarola</t>
  </si>
  <si>
    <t>Meglio sol</t>
  </si>
  <si>
    <t>Sperlonga</t>
  </si>
  <si>
    <t>Grotta del Arenauta</t>
  </si>
  <si>
    <t>Cavaleri Salvagi</t>
  </si>
  <si>
    <t>Superior Daytona</t>
  </si>
  <si>
    <t>L´ombra dello Scorpione</t>
  </si>
  <si>
    <t>spára na pláži</t>
  </si>
  <si>
    <t>Leano</t>
  </si>
  <si>
    <t>Via diretta</t>
  </si>
  <si>
    <t>Pilastrino</t>
  </si>
  <si>
    <t>La rabia saudita</t>
  </si>
  <si>
    <t>Kafir</t>
  </si>
  <si>
    <t>var. Rabia saudita</t>
  </si>
  <si>
    <t>El pueblo</t>
  </si>
  <si>
    <t>Lo scaglione</t>
  </si>
  <si>
    <t>La festa di pietro</t>
  </si>
  <si>
    <t>Attvras</t>
  </si>
  <si>
    <t>Crosano</t>
  </si>
  <si>
    <t>Mercante odaglia</t>
  </si>
  <si>
    <t>Il bagnino</t>
  </si>
  <si>
    <t>Valsalva</t>
  </si>
  <si>
    <t>Octopus</t>
  </si>
  <si>
    <t>Bicia</t>
  </si>
  <si>
    <t>Squonk</t>
  </si>
  <si>
    <t>Cab</t>
  </si>
  <si>
    <t>Mavretto il capetto</t>
  </si>
  <si>
    <t>Denim</t>
  </si>
  <si>
    <t>Small</t>
  </si>
  <si>
    <t>Cav</t>
  </si>
  <si>
    <t>Opera buffa</t>
  </si>
  <si>
    <t>Flasch</t>
  </si>
  <si>
    <t>Arco- Croz de le mieru</t>
  </si>
  <si>
    <t>Preoré</t>
  </si>
  <si>
    <t>La riscosa del quarpo</t>
  </si>
  <si>
    <t>Via del domenica</t>
  </si>
  <si>
    <t>Green</t>
  </si>
  <si>
    <t xml:space="preserve">Arco </t>
  </si>
  <si>
    <t>hory</t>
  </si>
  <si>
    <t>Roviště</t>
  </si>
  <si>
    <t>Ozzmosis</t>
  </si>
  <si>
    <t>Dej si dolejt</t>
  </si>
  <si>
    <t>James Griwe</t>
  </si>
  <si>
    <t>Vzdušný holčiny</t>
  </si>
  <si>
    <t>Kulečníková Koule</t>
  </si>
  <si>
    <t>Vzdušný Holčiny</t>
  </si>
  <si>
    <t>Ondrovina</t>
  </si>
  <si>
    <t>Dej Si Dolejt</t>
  </si>
  <si>
    <t>Velká skála</t>
  </si>
  <si>
    <t>Šikmé Rysy</t>
  </si>
  <si>
    <t>Jirkova varianta</t>
  </si>
  <si>
    <t>Sbratření</t>
  </si>
  <si>
    <t>Hádanka</t>
  </si>
  <si>
    <t>Hádanka varianta</t>
  </si>
  <si>
    <t>Ujíždějící mozek</t>
  </si>
  <si>
    <t>Sluneční skála</t>
  </si>
  <si>
    <t>Dešťová hrana</t>
  </si>
  <si>
    <t>Amfiteátr</t>
  </si>
  <si>
    <t>Valcha</t>
  </si>
  <si>
    <t>Po vyklepání</t>
  </si>
  <si>
    <t>Velrybářská Výprava</t>
  </si>
  <si>
    <t>Temně Mele Mlýn</t>
  </si>
  <si>
    <t>Liberátor</t>
  </si>
  <si>
    <t>Suché skály</t>
  </si>
  <si>
    <t>Malá Plotna</t>
  </si>
  <si>
    <t>Minolta</t>
  </si>
  <si>
    <t>Klikatá Spára</t>
  </si>
  <si>
    <t>Velká Plotna</t>
  </si>
  <si>
    <t>Jihovýchodní Roh</t>
  </si>
  <si>
    <t>písek</t>
  </si>
  <si>
    <t>Zebraty</t>
  </si>
  <si>
    <t>Teresa - Variante</t>
  </si>
  <si>
    <t xml:space="preserve">Teresa </t>
  </si>
  <si>
    <t>San Siro</t>
  </si>
  <si>
    <t>The Kid</t>
  </si>
  <si>
    <t>Il Fagiano</t>
  </si>
  <si>
    <t>Gedeone</t>
  </si>
  <si>
    <t>Man Ilia</t>
  </si>
  <si>
    <t>Val Lomasone</t>
  </si>
  <si>
    <t>Willy Il Coyote</t>
  </si>
  <si>
    <t>La Salamandra</t>
  </si>
  <si>
    <t>Winnie The Pooh</t>
  </si>
  <si>
    <t>Gatto Silvestro</t>
  </si>
  <si>
    <t>Croz de le Niere - Preore</t>
  </si>
  <si>
    <t>L´equivoco</t>
  </si>
  <si>
    <t>Pilastro Moana</t>
  </si>
  <si>
    <t>La Riscossa Del Codardo</t>
  </si>
  <si>
    <t>Gigi Problem</t>
  </si>
  <si>
    <t>Sali O Scendi</t>
  </si>
  <si>
    <t>Nago</t>
  </si>
  <si>
    <t>Spleen</t>
  </si>
  <si>
    <t>Mega Direttore</t>
  </si>
  <si>
    <t>C´é Qualcosa Che Non Va</t>
  </si>
  <si>
    <t>Ugo Il Paciugo</t>
  </si>
  <si>
    <t>Vouge</t>
  </si>
  <si>
    <t>Comano</t>
  </si>
  <si>
    <t>Giliola</t>
  </si>
  <si>
    <t>Delta</t>
  </si>
  <si>
    <t>Enprova</t>
  </si>
  <si>
    <t>Val D´algone</t>
  </si>
  <si>
    <t>Arbeit Macht Strac</t>
  </si>
  <si>
    <t>Tiro Mancino</t>
  </si>
  <si>
    <t>Tuc Tuc</t>
  </si>
  <si>
    <t>Damela Tomela</t>
  </si>
  <si>
    <t>The Pusher</t>
  </si>
  <si>
    <t>Af</t>
  </si>
  <si>
    <t>La Gola</t>
  </si>
  <si>
    <t>Bagigi</t>
  </si>
  <si>
    <t>Roccia dei foletti</t>
  </si>
  <si>
    <t>Tom&amp;Gerry</t>
  </si>
  <si>
    <t>Via del camoscio</t>
  </si>
  <si>
    <t>Il corsaro</t>
  </si>
  <si>
    <t>Gatto silvestro</t>
  </si>
  <si>
    <t>Via dei topolini</t>
  </si>
  <si>
    <t>Le lucertole</t>
  </si>
  <si>
    <t>Martora</t>
  </si>
  <si>
    <t>Winnie the pooh</t>
  </si>
  <si>
    <t>La salamandra</t>
  </si>
  <si>
    <t>Willy il coyote</t>
  </si>
  <si>
    <t>Preore</t>
  </si>
  <si>
    <t>Formica</t>
  </si>
  <si>
    <t>La riscossa del codardo</t>
  </si>
  <si>
    <t>Gigi problem</t>
  </si>
  <si>
    <t>Cavalcando lasino</t>
  </si>
  <si>
    <t>Il pigro</t>
  </si>
  <si>
    <t>Patti sassi</t>
  </si>
  <si>
    <t>Ragioner filini</t>
  </si>
  <si>
    <t>Mega diretore</t>
  </si>
  <si>
    <t>C e qualcosa</t>
  </si>
  <si>
    <t>Marino</t>
  </si>
  <si>
    <t>Ugo il paciugo</t>
  </si>
  <si>
    <t>Sisiphos</t>
  </si>
  <si>
    <t>Il terzo sesso</t>
  </si>
  <si>
    <t>Vaselina</t>
  </si>
  <si>
    <t>Tu mi pungi</t>
  </si>
  <si>
    <t>Crocante</t>
  </si>
  <si>
    <t>Don juan</t>
  </si>
  <si>
    <t>Sarner maus</t>
  </si>
  <si>
    <t>Sfiga</t>
  </si>
  <si>
    <t>Le fazil 1</t>
  </si>
  <si>
    <t>Le fazil 2</t>
  </si>
  <si>
    <t>Vla algone</t>
  </si>
  <si>
    <t>Tuc tuc</t>
  </si>
  <si>
    <t>Damela tomela</t>
  </si>
  <si>
    <t>Arbeit mach strac</t>
  </si>
  <si>
    <t>Test</t>
  </si>
  <si>
    <t>Batti il tuo tempo</t>
  </si>
  <si>
    <t>Lalu</t>
  </si>
  <si>
    <t>Piccole pesti</t>
  </si>
  <si>
    <t>La gola</t>
  </si>
  <si>
    <t>Diedro turri</t>
  </si>
  <si>
    <t>Suché Skály</t>
  </si>
  <si>
    <t>Sluneční Cesta</t>
  </si>
  <si>
    <t>Převislá Hrana</t>
  </si>
  <si>
    <t>Cesta Tří Přátel</t>
  </si>
  <si>
    <t>Koutová</t>
  </si>
  <si>
    <t>Varianta (Koutové)</t>
  </si>
  <si>
    <t>Perníková</t>
  </si>
  <si>
    <t>Vodácká</t>
  </si>
  <si>
    <t>Houpačka</t>
  </si>
  <si>
    <t>Údolní Hrana</t>
  </si>
  <si>
    <t>Západní Stěna</t>
  </si>
  <si>
    <t>Hladká</t>
  </si>
  <si>
    <t>Koutová Cesta</t>
  </si>
  <si>
    <t>Normální</t>
  </si>
  <si>
    <t>Pilířová</t>
  </si>
  <si>
    <t>Javorová</t>
  </si>
  <si>
    <t>Černá Hrana</t>
  </si>
  <si>
    <t>Polopanenská</t>
  </si>
  <si>
    <t>Panenská</t>
  </si>
  <si>
    <t>Přátelská</t>
  </si>
  <si>
    <t>Opičí</t>
  </si>
  <si>
    <t>Sousedská</t>
  </si>
  <si>
    <t>Neznámá</t>
  </si>
  <si>
    <t>Cesta 4. Výročí</t>
  </si>
  <si>
    <t>Třešňová</t>
  </si>
  <si>
    <t>Obcházecí</t>
  </si>
  <si>
    <t>Varianta N.C.</t>
  </si>
  <si>
    <t>Cesta Invalidů</t>
  </si>
  <si>
    <t>Přeskok</t>
  </si>
  <si>
    <t>Pavlíkova Spára</t>
  </si>
  <si>
    <t>Hop Hop</t>
  </si>
  <si>
    <t>Cesta Bludiček</t>
  </si>
  <si>
    <t>Jelení Skok</t>
  </si>
  <si>
    <t>Nová</t>
  </si>
  <si>
    <t>Srpnová</t>
  </si>
  <si>
    <t>Omšelá - Varianta</t>
  </si>
  <si>
    <t>Dešťová Hrana</t>
  </si>
  <si>
    <t>Zmýlená</t>
  </si>
  <si>
    <t>Zarostlé Potěšení</t>
  </si>
  <si>
    <t>Jankovitá</t>
  </si>
  <si>
    <t>Samotářská</t>
  </si>
  <si>
    <t>Rozprávková</t>
  </si>
  <si>
    <t>Magi V Kostkách</t>
  </si>
  <si>
    <t>Severozápadní Hrana</t>
  </si>
  <si>
    <t>Šípková</t>
  </si>
  <si>
    <t>Údolní Cesta</t>
  </si>
  <si>
    <t>Chuťovka</t>
  </si>
  <si>
    <t>Ukradená</t>
  </si>
  <si>
    <t>Šemíkův Problém</t>
  </si>
  <si>
    <t>Morální</t>
  </si>
  <si>
    <t>Poustevnická</t>
  </si>
  <si>
    <t>Větrná Hrana</t>
  </si>
  <si>
    <t>Měsíční Hrana</t>
  </si>
  <si>
    <t>Larisa</t>
  </si>
  <si>
    <t>Šolích</t>
  </si>
  <si>
    <t>Západní Hrana</t>
  </si>
  <si>
    <t>Zábavička</t>
  </si>
  <si>
    <t>Přetížení</t>
  </si>
  <si>
    <t>Country Bál</t>
  </si>
  <si>
    <t>Zelená Spára</t>
  </si>
  <si>
    <t>Vlevo Od Kouzelné</t>
  </si>
  <si>
    <t>Kouzelná</t>
  </si>
  <si>
    <t>Varianta Odvedenecké</t>
  </si>
  <si>
    <t>Odvedenecká</t>
  </si>
  <si>
    <t>Bláznova Ukolébavka</t>
  </si>
  <si>
    <t>Skalice U Prádla</t>
  </si>
  <si>
    <t>Rozpravy</t>
  </si>
  <si>
    <t>Ztracená Iluze</t>
  </si>
  <si>
    <t>Iluminata</t>
  </si>
  <si>
    <t>Inferno</t>
  </si>
  <si>
    <t>Stroj Času</t>
  </si>
  <si>
    <t>Vzpomínka Na Zuzanu</t>
  </si>
  <si>
    <t>Eutanasie</t>
  </si>
  <si>
    <t>Zelenohorská</t>
  </si>
  <si>
    <t>Prádelní</t>
  </si>
  <si>
    <t>Skalice u Prádla</t>
  </si>
  <si>
    <t>Vzpomínka na zuzanu</t>
  </si>
  <si>
    <t>Tichnoucí kroky</t>
  </si>
  <si>
    <t>Stroj času</t>
  </si>
  <si>
    <t>Ztracená iluze</t>
  </si>
  <si>
    <t>Po malých</t>
  </si>
  <si>
    <t>Pravá Hrana</t>
  </si>
  <si>
    <t>Z</t>
  </si>
  <si>
    <t>Sem tam</t>
  </si>
  <si>
    <t>Čára života</t>
  </si>
  <si>
    <t>8+/9-</t>
  </si>
  <si>
    <t>Jelení skok</t>
  </si>
  <si>
    <t>Hop hop</t>
  </si>
  <si>
    <t>Cesta bludiček</t>
  </si>
  <si>
    <t>Cesta invalidů</t>
  </si>
  <si>
    <t>Pavlíkova spára</t>
  </si>
  <si>
    <t>Cesta 3 přátel</t>
  </si>
  <si>
    <t>Cesta 4 výročí</t>
  </si>
  <si>
    <t>Jihozápadní spára</t>
  </si>
  <si>
    <t>Hej Rup</t>
  </si>
  <si>
    <t>Divočinka</t>
  </si>
  <si>
    <t>Standův nástup</t>
  </si>
  <si>
    <t>Svatováclavská</t>
  </si>
  <si>
    <t>Třískobová</t>
  </si>
  <si>
    <t>Svatební stěna</t>
  </si>
  <si>
    <t>Njutina</t>
  </si>
  <si>
    <t>Annot</t>
  </si>
  <si>
    <t>??</t>
  </si>
  <si>
    <t>Cassis</t>
  </si>
  <si>
    <t>Port Miou</t>
  </si>
  <si>
    <t>Kukačka</t>
  </si>
  <si>
    <t>Umyvadlo</t>
  </si>
  <si>
    <t>Doubravické stěny</t>
  </si>
  <si>
    <t>Cesta 4. výročí</t>
  </si>
  <si>
    <t>Májová věž</t>
  </si>
  <si>
    <t>Zámek</t>
  </si>
  <si>
    <t xml:space="preserve">Brána </t>
  </si>
  <si>
    <t>Hafty</t>
  </si>
  <si>
    <t>Novoroční cesta</t>
  </si>
  <si>
    <t>Ozzmozis</t>
  </si>
  <si>
    <t>Vzpomínková</t>
  </si>
  <si>
    <t>Varianta Méďi Bédi</t>
  </si>
  <si>
    <t>Free solo</t>
  </si>
  <si>
    <t>Ztracené iluze</t>
  </si>
  <si>
    <t>Eutanazie</t>
  </si>
  <si>
    <t>Ilumunata</t>
  </si>
  <si>
    <t>Psovský údolí</t>
  </si>
  <si>
    <t>Pod tíhou vzpomínek</t>
  </si>
  <si>
    <t>Mazlivá</t>
  </si>
  <si>
    <t>Žinkovy</t>
  </si>
  <si>
    <t>Lišta podšitá</t>
  </si>
  <si>
    <t>Koutek fikaný</t>
  </si>
  <si>
    <t>Krajní</t>
  </si>
  <si>
    <t>Odřená záda</t>
  </si>
  <si>
    <t>Studené slunce</t>
  </si>
  <si>
    <t>Valounoplotna</t>
  </si>
  <si>
    <t>Noby Noblhoch</t>
  </si>
  <si>
    <t>Rallye Monte Žinkovy</t>
  </si>
  <si>
    <t>Spoďáková Rallye</t>
  </si>
  <si>
    <t>Mechová Rallye</t>
  </si>
  <si>
    <t>Útok klíštat</t>
  </si>
  <si>
    <t>Cesta pro Méďu Béďu</t>
  </si>
  <si>
    <t>Věčná žízeň</t>
  </si>
  <si>
    <t>Krajní Cesta</t>
  </si>
  <si>
    <t>Ptáky V Trní</t>
  </si>
  <si>
    <t>První Cesta Mrzáka</t>
  </si>
  <si>
    <t>Diplomka</t>
  </si>
  <si>
    <t>Vysoká</t>
  </si>
  <si>
    <t>Bílé kameny</t>
  </si>
  <si>
    <t>Koutek fikany</t>
  </si>
  <si>
    <t>Tři valouny</t>
  </si>
  <si>
    <t>Valounový sokol</t>
  </si>
  <si>
    <t>Mechová rallye</t>
  </si>
  <si>
    <t>Útok klíšťat</t>
  </si>
  <si>
    <t>Toby Nobental</t>
  </si>
  <si>
    <t>Nástupová arianta</t>
  </si>
  <si>
    <t>Graviditon</t>
  </si>
  <si>
    <t>6b+</t>
  </si>
  <si>
    <t>Hádanka var.</t>
  </si>
  <si>
    <t>Mit Oder Ohne?</t>
  </si>
  <si>
    <t>Schönerqickie</t>
  </si>
  <si>
    <t>Jumanji</t>
  </si>
  <si>
    <t>Hatari Direkteinstieg</t>
  </si>
  <si>
    <t>Rander Scheidung</t>
  </si>
  <si>
    <t>Hatari</t>
  </si>
  <si>
    <t>Srbsko</t>
  </si>
  <si>
    <t>Iron Man 1.délka</t>
  </si>
  <si>
    <t>Velikonoční</t>
  </si>
  <si>
    <t>Mobilis In Mobili</t>
  </si>
  <si>
    <t>Carpe Diem</t>
  </si>
  <si>
    <t>Mikulášská</t>
  </si>
  <si>
    <t>Tisá- Malé Stěny</t>
  </si>
  <si>
    <t>Údolní Spára</t>
  </si>
  <si>
    <t>Tisá</t>
  </si>
  <si>
    <t>Mistrův Omyl</t>
  </si>
  <si>
    <t>Solivá Cesta</t>
  </si>
  <si>
    <t>Stínová Hrana</t>
  </si>
  <si>
    <t>Severozápadní Cesta</t>
  </si>
  <si>
    <t>Po Třech Sudech</t>
  </si>
  <si>
    <t>Zelený Zázrak</t>
  </si>
  <si>
    <t>Hřbitovní Kvítí</t>
  </si>
  <si>
    <t>Jim Beam Párty</t>
  </si>
  <si>
    <t>Růžové Brýle</t>
  </si>
  <si>
    <t>Jarní Cesta</t>
  </si>
  <si>
    <t>Frankenstuble</t>
  </si>
  <si>
    <t>Vom Knödel Kommt Die Kraft</t>
  </si>
  <si>
    <t>Schlosszwergwand</t>
  </si>
  <si>
    <t>Hey Joe</t>
  </si>
  <si>
    <t>Bundsprecht</t>
  </si>
  <si>
    <t>Schlosserei</t>
  </si>
  <si>
    <t>Obi at Orbi</t>
  </si>
  <si>
    <t>Andeltodrom</t>
  </si>
  <si>
    <t>Amerikanische Botschaft</t>
  </si>
  <si>
    <t>Bic Mac</t>
  </si>
  <si>
    <t>First Lady</t>
  </si>
  <si>
    <t>Grüne Hölle</t>
  </si>
  <si>
    <t>Kümmel Getümmel</t>
  </si>
  <si>
    <t>Das Weiss Der Geier</t>
  </si>
  <si>
    <t>Freispiel</t>
  </si>
  <si>
    <t>Auenland</t>
  </si>
  <si>
    <t>Gandalf</t>
  </si>
  <si>
    <t>Schöne Aussicht</t>
  </si>
  <si>
    <t>Schön Leicht</t>
  </si>
  <si>
    <t>Kaitersberg</t>
  </si>
  <si>
    <t>Windhose</t>
  </si>
  <si>
    <t>Hak Mak</t>
  </si>
  <si>
    <t>Cool Running</t>
  </si>
  <si>
    <t>Sunshine</t>
  </si>
  <si>
    <t>Vergissmeinicht</t>
  </si>
  <si>
    <t>Cestář</t>
  </si>
  <si>
    <t>Cestářské</t>
  </si>
  <si>
    <t>Felsentor</t>
  </si>
  <si>
    <t>Femme Fatale</t>
  </si>
  <si>
    <t>Jesuitská</t>
  </si>
  <si>
    <t>Přímá Varianta Staré</t>
  </si>
  <si>
    <t>Vypečená Cesta ke 3. kruhu</t>
  </si>
  <si>
    <t>Pyrožení</t>
  </si>
  <si>
    <t>Moonlight</t>
  </si>
  <si>
    <t>Rübe</t>
  </si>
  <si>
    <t>Häk Mäk</t>
  </si>
  <si>
    <t>Nordriss</t>
  </si>
  <si>
    <t>Viagra</t>
  </si>
  <si>
    <t>Sonne, Sex und Schnupftbak</t>
  </si>
  <si>
    <t>Placebo</t>
  </si>
  <si>
    <t>Herzbluatbloden</t>
  </si>
  <si>
    <t>Stěnová varianta</t>
  </si>
  <si>
    <t>Bertlovka</t>
  </si>
  <si>
    <t>Weissenstein</t>
  </si>
  <si>
    <t>Boulderwandl</t>
  </si>
  <si>
    <t>Trepperl</t>
  </si>
  <si>
    <t>pp</t>
  </si>
  <si>
    <t>Nullnummer</t>
  </si>
  <si>
    <t>Dont worry be happy</t>
  </si>
  <si>
    <t>Mondnavigation</t>
  </si>
  <si>
    <t>Schliengenweg</t>
  </si>
  <si>
    <t>Breitenberg Südwand</t>
  </si>
  <si>
    <t>Neigsabbote</t>
  </si>
  <si>
    <t>Nordlicht</t>
  </si>
  <si>
    <t>Je Taime</t>
  </si>
  <si>
    <t>Fellner Dolinenwand</t>
  </si>
  <si>
    <t>Logisch</t>
  </si>
  <si>
    <t>Schöner Dreier</t>
  </si>
  <si>
    <t>Hádanka Var</t>
  </si>
  <si>
    <t>Diretissima</t>
  </si>
  <si>
    <t>Lubošova Var.</t>
  </si>
  <si>
    <t>Kozí hřbítek</t>
  </si>
  <si>
    <t>Bluesová</t>
  </si>
  <si>
    <t>Vlčtejn</t>
  </si>
  <si>
    <t>Rovnou Za Nosem</t>
  </si>
  <si>
    <t>Cesta Do Evropy</t>
  </si>
  <si>
    <t>Vlčtejnská Hrana</t>
  </si>
  <si>
    <t>Hradní</t>
  </si>
  <si>
    <t>Vykropená Hlava</t>
  </si>
  <si>
    <t>Děravá Cesta</t>
  </si>
  <si>
    <t>Povinné chyty</t>
  </si>
  <si>
    <t>Vedle třískobové</t>
  </si>
  <si>
    <t>Hrana</t>
  </si>
  <si>
    <t>Zachardova Varianta</t>
  </si>
  <si>
    <t>Napřímená</t>
  </si>
  <si>
    <t>Sokol</t>
  </si>
  <si>
    <t>Sauwetter</t>
  </si>
  <si>
    <t>Die Alte Sau</t>
  </si>
  <si>
    <t>Second Chance</t>
  </si>
  <si>
    <t>Zeitspiel</t>
  </si>
  <si>
    <t>Aus Die Maus</t>
  </si>
  <si>
    <t>Kloss Mit Soss</t>
  </si>
  <si>
    <t>Croissant</t>
  </si>
  <si>
    <t>Asi Mit Niveau</t>
  </si>
  <si>
    <t>Schlaffer Affe</t>
  </si>
  <si>
    <t>Ton Steine Scherben</t>
  </si>
  <si>
    <t>Delikatesse</t>
  </si>
  <si>
    <t>Sympathieseidla</t>
  </si>
  <si>
    <t>Uno Momento</t>
  </si>
  <si>
    <t>Vom Feinsten</t>
  </si>
  <si>
    <t>Qual Der Wahl</t>
  </si>
  <si>
    <t>Birdy</t>
  </si>
  <si>
    <t>Schampus</t>
  </si>
  <si>
    <t>Je t´aime</t>
  </si>
  <si>
    <t>Scharfes Luder</t>
  </si>
  <si>
    <t>Rechter Kantenweg</t>
  </si>
  <si>
    <t>Wassermann</t>
  </si>
  <si>
    <t>Siebenschläfer</t>
  </si>
  <si>
    <t>Geil und Brüchig</t>
  </si>
  <si>
    <t>Dinner for One</t>
  </si>
  <si>
    <t>Achterle</t>
  </si>
  <si>
    <t>Schda-Block</t>
  </si>
  <si>
    <t>Schda-Kante</t>
  </si>
  <si>
    <t>Trubadix</t>
  </si>
  <si>
    <t>Nix mit "Klettern verboten"!</t>
  </si>
  <si>
    <t>Zwudawurzn</t>
  </si>
  <si>
    <t>Nacht Und Nebel</t>
  </si>
  <si>
    <t>Volles Programm</t>
  </si>
  <si>
    <t>Neue Westkannte</t>
  </si>
  <si>
    <t>Schweine im Weltall</t>
  </si>
  <si>
    <t>Für Nina</t>
  </si>
  <si>
    <t>HäkMäk</t>
  </si>
  <si>
    <t>Keitersberg</t>
  </si>
  <si>
    <t>Zuckerbäcker</t>
  </si>
  <si>
    <t>Mondscheinkneht</t>
  </si>
  <si>
    <t>Meuterei</t>
  </si>
  <si>
    <t>Femmefatale</t>
  </si>
  <si>
    <t>Direkte Dolinenpfeiler</t>
  </si>
  <si>
    <t>Falscher Hohleneingang</t>
  </si>
  <si>
    <t>Sieberle</t>
  </si>
  <si>
    <t>Ernst ist tot</t>
  </si>
  <si>
    <t>Schauferle</t>
  </si>
  <si>
    <t>Sem tam si taky dám</t>
  </si>
  <si>
    <t>Aprílová cesta</t>
  </si>
  <si>
    <t>Cesta prvního dítěte</t>
  </si>
  <si>
    <t>Gambrinus</t>
  </si>
  <si>
    <t>Sociální případ</t>
  </si>
  <si>
    <t xml:space="preserve">Podivné století </t>
  </si>
  <si>
    <t>Carpe diem</t>
  </si>
  <si>
    <t>Iron man L1</t>
  </si>
  <si>
    <t>Iron man</t>
  </si>
  <si>
    <t>Big ben</t>
  </si>
  <si>
    <t>Kampermauer</t>
  </si>
  <si>
    <t>Schmetterlingsplatte - 1L</t>
  </si>
  <si>
    <t>Schmetterlingsplatte - 2L</t>
  </si>
  <si>
    <t>Schmetterlingsplatte -3L</t>
  </si>
  <si>
    <t>Wasserfallkante - 1L</t>
  </si>
  <si>
    <t>Wasserfallkante - 2L</t>
  </si>
  <si>
    <t>Wasserfallkante -3L</t>
  </si>
  <si>
    <t>Wasserfallkante - 4L</t>
  </si>
  <si>
    <t>Wasserfallkante - 5L</t>
  </si>
  <si>
    <t>Wasserfallkante - 6L</t>
  </si>
  <si>
    <t>Hermeline - 1L</t>
  </si>
  <si>
    <t>Hermeline - 2L</t>
  </si>
  <si>
    <t>Hermeline -3L</t>
  </si>
  <si>
    <t>Hermeline - 4L</t>
  </si>
  <si>
    <t>Hermeline - 5L</t>
  </si>
  <si>
    <t>Superdiagonale -1L</t>
  </si>
  <si>
    <t>Superdiagonale -2L</t>
  </si>
  <si>
    <t>Gullivers Reisen -1L</t>
  </si>
  <si>
    <t>Gullivers Reisen -2L</t>
  </si>
  <si>
    <t>Gullivers Reisen -3L</t>
  </si>
  <si>
    <t>Gullivers Reisen -4L</t>
  </si>
  <si>
    <t>GrossGlockner</t>
  </si>
  <si>
    <t>Studlgrat - 1L</t>
  </si>
  <si>
    <t>Studlgrat - 2L</t>
  </si>
  <si>
    <t>Studlgrat - 3L</t>
  </si>
  <si>
    <t>2+</t>
  </si>
  <si>
    <t>Studlgrat - 4L</t>
  </si>
  <si>
    <t>Studlgrat - 5L</t>
  </si>
  <si>
    <t>Studlgrat - 6L</t>
  </si>
  <si>
    <t>Studlgrat - 7L</t>
  </si>
  <si>
    <t>Studlgrat - 8L</t>
  </si>
  <si>
    <t>Studlgrat - 9L</t>
  </si>
  <si>
    <t>Studlgrat - 10L</t>
  </si>
  <si>
    <t>Studlgrat - 11L</t>
  </si>
  <si>
    <t>Studlgrat - 12L</t>
  </si>
  <si>
    <t>Studlgrat - 13L</t>
  </si>
  <si>
    <t>Studlgrat - 14L</t>
  </si>
  <si>
    <t>Studlgrat - 15L</t>
  </si>
  <si>
    <t>Studlgrat - 16L</t>
  </si>
  <si>
    <t>Studlgrat - 17L</t>
  </si>
  <si>
    <t>Studlgrat - 18L</t>
  </si>
  <si>
    <t>Studlgrat - 19L</t>
  </si>
  <si>
    <t>Studlgrat - 20L</t>
  </si>
  <si>
    <t>Zuckerbacker</t>
  </si>
  <si>
    <t>Mauterei</t>
  </si>
  <si>
    <t>Je T'aime</t>
  </si>
  <si>
    <t>Margot Engelhardt Gedenkweg</t>
  </si>
  <si>
    <t>Nix Mit "Klettern Verboten"!</t>
  </si>
  <si>
    <t>Rubin</t>
  </si>
  <si>
    <t>Opal</t>
  </si>
  <si>
    <t>?</t>
  </si>
  <si>
    <t>Nacht und nebel</t>
  </si>
  <si>
    <t>Neue Ostwand</t>
  </si>
  <si>
    <t>-</t>
  </si>
  <si>
    <t>Iron Man L2</t>
  </si>
  <si>
    <t>Big Ben</t>
  </si>
  <si>
    <t>Black Jack</t>
  </si>
  <si>
    <t>Iron Man</t>
  </si>
  <si>
    <t>Mann und Frau, Supergau</t>
  </si>
  <si>
    <t>Pillen Gegen Traurigkeit</t>
  </si>
  <si>
    <t>Freitod</t>
  </si>
  <si>
    <t>Henkel Trocken</t>
  </si>
  <si>
    <t>Killer Condom</t>
  </si>
  <si>
    <t>Trénink Vrahů</t>
  </si>
  <si>
    <t>Kalich</t>
  </si>
  <si>
    <t>Tisá-Malé Stěny</t>
  </si>
  <si>
    <t>Něco Pro Spartak</t>
  </si>
  <si>
    <t>Přetížení Orig.</t>
  </si>
  <si>
    <t>Hrneček</t>
  </si>
  <si>
    <t>Bergsau</t>
  </si>
  <si>
    <t>Zukunftsträume</t>
  </si>
  <si>
    <t>Mondscheinknecht</t>
  </si>
  <si>
    <t>HILTI</t>
  </si>
  <si>
    <t>Wissne macht an</t>
  </si>
  <si>
    <t>Die Wilden Kerle</t>
  </si>
  <si>
    <t>Piccolina</t>
  </si>
  <si>
    <t>Na Gut</t>
  </si>
  <si>
    <t>E.T.</t>
  </si>
  <si>
    <t>Tuxedo</t>
  </si>
  <si>
    <t>Via Trento -1L</t>
  </si>
  <si>
    <t>Via Trento -2L</t>
  </si>
  <si>
    <t>Via Trento -3L</t>
  </si>
  <si>
    <t>Via Trento -4L</t>
  </si>
  <si>
    <t>Via Trento -5L</t>
  </si>
  <si>
    <t>Donne in cerga di guai -1L</t>
  </si>
  <si>
    <t>Donne in cerga di guai -2L</t>
  </si>
  <si>
    <t>Donne in cerga di guai -3L</t>
  </si>
  <si>
    <t>Good by Stranger</t>
  </si>
  <si>
    <t>Cordelia</t>
  </si>
  <si>
    <t>Troppo buoni con le conne</t>
  </si>
  <si>
    <t>Nuvola Rosa</t>
  </si>
  <si>
    <t>Sisyphos</t>
  </si>
  <si>
    <t>Solero</t>
  </si>
  <si>
    <t>Eldorado</t>
  </si>
  <si>
    <t>Spavaldo</t>
  </si>
  <si>
    <t>Val Dalgone</t>
  </si>
  <si>
    <t>Batil il tuo tempo</t>
  </si>
  <si>
    <t>Turgida</t>
  </si>
  <si>
    <t>Sandokan</t>
  </si>
  <si>
    <t>Siegfi</t>
  </si>
  <si>
    <t>Spigolo Sud</t>
  </si>
  <si>
    <t>Paoleta</t>
  </si>
  <si>
    <t>Sguit</t>
  </si>
  <si>
    <t>Doubravická stěna</t>
  </si>
  <si>
    <t>Opičí varianta</t>
  </si>
  <si>
    <t>Cesta tří přátel</t>
  </si>
  <si>
    <t>Nečtinská jehla</t>
  </si>
  <si>
    <t>Severní cesta</t>
  </si>
  <si>
    <t>Bezejmená</t>
  </si>
  <si>
    <t>Březová věž</t>
  </si>
  <si>
    <t>Dvojčata</t>
  </si>
  <si>
    <t>Ostrov</t>
  </si>
  <si>
    <t>Cestář a cestářka</t>
  </si>
  <si>
    <t>Kaiter</t>
  </si>
  <si>
    <t>Glasscherbeviertel</t>
  </si>
  <si>
    <t>Sonne,sex und Snupftabak</t>
  </si>
  <si>
    <t>Ganz weit Weg</t>
  </si>
  <si>
    <t>Schda Schdum</t>
  </si>
  <si>
    <t>Schda-Riss</t>
  </si>
  <si>
    <t>Stahlfix</t>
  </si>
  <si>
    <t>R1</t>
  </si>
  <si>
    <t>R2</t>
  </si>
  <si>
    <t>R4</t>
  </si>
  <si>
    <t>Schlarafenland</t>
  </si>
  <si>
    <t>Schäuferle</t>
  </si>
  <si>
    <t>Ansichtssache</t>
  </si>
  <si>
    <t>Bergwacht-Riss</t>
  </si>
  <si>
    <t>Blue berry hill</t>
  </si>
  <si>
    <t>Na to se napijem</t>
  </si>
  <si>
    <t>Aprílová</t>
  </si>
  <si>
    <t>Baba</t>
  </si>
  <si>
    <t>Historická</t>
  </si>
  <si>
    <t>Varianta historické</t>
  </si>
  <si>
    <t>Paňáca</t>
  </si>
  <si>
    <t>Jižní cesta</t>
  </si>
  <si>
    <t>Májová</t>
  </si>
  <si>
    <t>Parete Zebrate</t>
  </si>
  <si>
    <t>Via delle mimose - 1</t>
  </si>
  <si>
    <t>Via delle mimose - 2</t>
  </si>
  <si>
    <t>Via delle mimose - 3</t>
  </si>
  <si>
    <t>Trento - 1</t>
  </si>
  <si>
    <t>Trento - 2</t>
  </si>
  <si>
    <t>Trento - 3</t>
  </si>
  <si>
    <t>Trento - 4</t>
  </si>
  <si>
    <t>Trento - 5</t>
  </si>
  <si>
    <t>Sarche</t>
  </si>
  <si>
    <t>Picolo Dain</t>
  </si>
  <si>
    <t>Amazonia - 1</t>
  </si>
  <si>
    <t>Amazonia - 2</t>
  </si>
  <si>
    <t>Amazonia - 3</t>
  </si>
  <si>
    <t>Amazonia - 4</t>
  </si>
  <si>
    <t>Amazonia - 5</t>
  </si>
  <si>
    <t>Amazonia - 6</t>
  </si>
  <si>
    <t>Amazonia - 7</t>
  </si>
  <si>
    <t>Amazonia - 8</t>
  </si>
  <si>
    <t>Amazonia - 9</t>
  </si>
  <si>
    <t>Amazonia - 10</t>
  </si>
  <si>
    <t>Val algone</t>
  </si>
  <si>
    <t>Amazonenpfeiler</t>
  </si>
  <si>
    <t>Fragezeichen</t>
  </si>
  <si>
    <t>Auerbacher Weg</t>
  </si>
  <si>
    <t>Hitchhike The Plane</t>
  </si>
  <si>
    <t>The End</t>
  </si>
  <si>
    <t>Lang Hi</t>
  </si>
  <si>
    <t>Stairway To Heaven</t>
  </si>
  <si>
    <t>Open End</t>
  </si>
  <si>
    <t>Katalysator</t>
  </si>
  <si>
    <t>Richard Holzberger Direkteinst</t>
  </si>
  <si>
    <t>Iron Maiden</t>
  </si>
  <si>
    <t>Die Grossen Schlappen</t>
  </si>
  <si>
    <t>Fast (Zu spat)</t>
  </si>
  <si>
    <t>Volles Program</t>
  </si>
  <si>
    <t>Sudwand</t>
  </si>
  <si>
    <t>Polínský pilíř</t>
  </si>
  <si>
    <t>Kobra na kovadlině</t>
  </si>
  <si>
    <t>Cesta káňat</t>
  </si>
  <si>
    <t>První cesta mrzáka</t>
  </si>
  <si>
    <t>Cyklomise</t>
  </si>
  <si>
    <t>Ostwand</t>
  </si>
  <si>
    <t>Bergwachtriss</t>
  </si>
  <si>
    <t>Fur Daheimgehliebene</t>
  </si>
  <si>
    <t>3.Advent</t>
  </si>
  <si>
    <t>Skobovačka</t>
  </si>
  <si>
    <t>Krajní cesta</t>
  </si>
  <si>
    <t>Wissen macht Ah</t>
  </si>
  <si>
    <t>Grande finale</t>
  </si>
  <si>
    <t>Mittelmeertief</t>
  </si>
  <si>
    <t>Viewinnt</t>
  </si>
  <si>
    <t>Igel?</t>
  </si>
  <si>
    <t>Piume di Struzzo</t>
  </si>
  <si>
    <t>Sgit</t>
  </si>
  <si>
    <t>Massone</t>
  </si>
  <si>
    <t>Briciola</t>
  </si>
  <si>
    <t>Halloween</t>
  </si>
  <si>
    <t>Ektoplasma</t>
  </si>
  <si>
    <t>Over Booking</t>
  </si>
  <si>
    <t>Aladin</t>
  </si>
  <si>
    <t>Terra Promessa</t>
  </si>
  <si>
    <t>Kaktus</t>
  </si>
  <si>
    <t>Duracell</t>
  </si>
  <si>
    <t>Parete Zebrata</t>
  </si>
  <si>
    <t>Amicizia</t>
  </si>
  <si>
    <t>Gerico</t>
  </si>
  <si>
    <t>Night Fly</t>
  </si>
  <si>
    <t>Cane Trippa</t>
  </si>
  <si>
    <t>Polínskej pilíř</t>
  </si>
  <si>
    <t>Čuňárna</t>
  </si>
  <si>
    <t>Podivné století</t>
  </si>
  <si>
    <t>Josemit</t>
  </si>
  <si>
    <t>Starý boulder</t>
  </si>
  <si>
    <t>Poštolka SD</t>
  </si>
  <si>
    <t xml:space="preserve">Kratas </t>
  </si>
  <si>
    <t>A0</t>
  </si>
  <si>
    <t>Gino E La Sfiga</t>
  </si>
  <si>
    <t>Mlýnský vrch</t>
  </si>
  <si>
    <t>U Stromu</t>
  </si>
  <si>
    <t>Levá zadní</t>
  </si>
  <si>
    <t>Stěnka ( Mauglí )</t>
  </si>
  <si>
    <t>Vyhlídková skála</t>
  </si>
  <si>
    <t>Snopková</t>
  </si>
  <si>
    <t>Těžká stěnka</t>
  </si>
  <si>
    <t>Kvakerův převis</t>
  </si>
  <si>
    <t>Japonec</t>
  </si>
  <si>
    <t>Bahínek</t>
  </si>
  <si>
    <t>SOLO</t>
  </si>
  <si>
    <t>Hlavní je zdraví</t>
  </si>
  <si>
    <t>Retarda Zavyl ( Ze Stoje )</t>
  </si>
  <si>
    <t>Plechovka</t>
  </si>
  <si>
    <t>Piksla</t>
  </si>
  <si>
    <t>Blážina stěna</t>
  </si>
  <si>
    <t>Filipova Varianta</t>
  </si>
  <si>
    <t>Vlastina stěna</t>
  </si>
  <si>
    <t>Varianta Nebožtíků</t>
  </si>
  <si>
    <t>Úmrtní List</t>
  </si>
  <si>
    <t>Pupek</t>
  </si>
  <si>
    <t>Ocel</t>
  </si>
  <si>
    <t>Blackjack</t>
  </si>
  <si>
    <t>Petráč</t>
  </si>
  <si>
    <t>Levá stěna</t>
  </si>
  <si>
    <t>Pravá hrana (ze stoje)</t>
  </si>
  <si>
    <t>Hrdlo</t>
  </si>
  <si>
    <t>Viněta</t>
  </si>
  <si>
    <t>Krokev</t>
  </si>
  <si>
    <t>Latě latté</t>
  </si>
  <si>
    <t>6b</t>
  </si>
  <si>
    <t>Lehký život</t>
  </si>
  <si>
    <t>Opuštěný boulder</t>
  </si>
  <si>
    <t>Kvakerův traverz</t>
  </si>
  <si>
    <t>U stromu</t>
  </si>
  <si>
    <t>Vybíhačka zadní</t>
  </si>
  <si>
    <t>Nová plotna</t>
  </si>
  <si>
    <t>Kvakerova spára</t>
  </si>
  <si>
    <t>Mauglí</t>
  </si>
  <si>
    <t>Drugoj</t>
  </si>
  <si>
    <t>Long Vehikl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</si>
</sst>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"/>
    <numFmt numFmtId="171" formatCode="[$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Arial CE"/>
      <family val="0"/>
    </font>
    <font>
      <sz val="10"/>
      <color indexed="8"/>
      <name val="Arial CE"/>
      <family val="0"/>
    </font>
    <font>
      <b/>
      <sz val="8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16" fontId="0" fillId="0" borderId="10" xfId="0" applyNumberFormat="1" applyBorder="1" applyAlignment="1">
      <alignment horizontal="left"/>
    </xf>
    <xf numFmtId="0" fontId="4" fillId="33" borderId="10" xfId="0" applyFont="1" applyFill="1" applyBorder="1" applyAlignment="1" applyProtection="1">
      <alignment horizontal="left"/>
      <protection hidden="1"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4" fillId="38" borderId="10" xfId="0" applyFont="1" applyFill="1" applyBorder="1" applyAlignment="1" applyProtection="1">
      <alignment horizontal="left"/>
      <protection hidden="1"/>
    </xf>
    <xf numFmtId="0" fontId="1" fillId="39" borderId="10" xfId="0" applyFont="1" applyFill="1" applyBorder="1" applyAlignment="1">
      <alignment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69" fontId="0" fillId="0" borderId="10" xfId="0" applyNumberFormat="1" applyBorder="1" applyAlignment="1" applyProtection="1">
      <alignment horizontal="right"/>
      <protection hidden="1"/>
    </xf>
    <xf numFmtId="0" fontId="0" fillId="0" borderId="10" xfId="0" applyNumberForma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64" fontId="5" fillId="0" borderId="12" xfId="0" applyNumberFormat="1" applyFont="1" applyBorder="1" applyAlignment="1" applyProtection="1">
      <alignment/>
      <protection hidden="1"/>
    </xf>
    <xf numFmtId="0" fontId="6" fillId="0" borderId="10" xfId="36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40" borderId="10" xfId="0" applyFill="1" applyBorder="1" applyAlignment="1" applyProtection="1">
      <alignment horizontal="center"/>
      <protection hidden="1"/>
    </xf>
    <xf numFmtId="0" fontId="1" fillId="41" borderId="10" xfId="0" applyFont="1" applyFill="1" applyBorder="1" applyAlignment="1">
      <alignment/>
    </xf>
    <xf numFmtId="164" fontId="0" fillId="0" borderId="10" xfId="0" applyNumberFormat="1" applyFill="1" applyBorder="1" applyAlignment="1" applyProtection="1">
      <alignment/>
      <protection hidden="1"/>
    </xf>
    <xf numFmtId="164" fontId="5" fillId="0" borderId="10" xfId="0" applyNumberFormat="1" applyFont="1" applyBorder="1" applyAlignment="1" applyProtection="1">
      <alignment horizontal="left"/>
      <protection hidden="1"/>
    </xf>
    <xf numFmtId="0" fontId="1" fillId="0" borderId="10" xfId="0" applyFont="1" applyFill="1" applyBorder="1" applyAlignment="1">
      <alignment/>
    </xf>
    <xf numFmtId="0" fontId="4" fillId="35" borderId="10" xfId="0" applyFont="1" applyFill="1" applyBorder="1" applyAlignment="1" applyProtection="1">
      <alignment horizontal="left"/>
      <protection hidden="1"/>
    </xf>
    <xf numFmtId="14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36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 applyProtection="1">
      <alignment horizontal="center"/>
      <protection hidden="1"/>
    </xf>
    <xf numFmtId="0" fontId="6" fillId="0" borderId="10" xfId="36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0" xfId="0" applyNumberFormat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49" fontId="0" fillId="0" borderId="10" xfId="0" applyNumberFormat="1" applyFill="1" applyBorder="1" applyAlignment="1" applyProtection="1">
      <alignment horizontal="center"/>
      <protection hidden="1"/>
    </xf>
    <xf numFmtId="14" fontId="0" fillId="0" borderId="10" xfId="0" applyNumberFormat="1" applyBorder="1" applyAlignment="1">
      <alignment/>
    </xf>
    <xf numFmtId="16" fontId="0" fillId="0" borderId="10" xfId="0" applyNumberFormat="1" applyFill="1" applyBorder="1" applyAlignment="1">
      <alignment/>
    </xf>
    <xf numFmtId="164" fontId="5" fillId="0" borderId="12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4" fontId="0" fillId="0" borderId="10" xfId="47" applyNumberFormat="1" applyBorder="1" applyAlignment="1" applyProtection="1">
      <alignment horizontal="left"/>
      <protection hidden="1"/>
    </xf>
    <xf numFmtId="0" fontId="0" fillId="0" borderId="10" xfId="47" applyBorder="1" applyAlignment="1" applyProtection="1">
      <alignment horizontal="left"/>
      <protection hidden="1"/>
    </xf>
    <xf numFmtId="0" fontId="0" fillId="0" borderId="10" xfId="47" applyNumberFormat="1" applyBorder="1" applyAlignment="1" applyProtection="1">
      <alignment horizontal="center"/>
      <protection hidden="1"/>
    </xf>
    <xf numFmtId="0" fontId="0" fillId="0" borderId="10" xfId="47" applyBorder="1" applyAlignment="1" applyProtection="1">
      <alignment horizontal="center"/>
      <protection hidden="1"/>
    </xf>
    <xf numFmtId="0" fontId="0" fillId="0" borderId="10" xfId="47" applyBorder="1">
      <alignment/>
      <protection/>
    </xf>
    <xf numFmtId="0" fontId="0" fillId="0" borderId="10" xfId="47" applyFill="1" applyBorder="1" applyAlignment="1" applyProtection="1">
      <alignment horizontal="left"/>
      <protection hidden="1"/>
    </xf>
    <xf numFmtId="0" fontId="0" fillId="0" borderId="10" xfId="47" applyNumberFormat="1" applyFill="1" applyBorder="1" applyAlignment="1" applyProtection="1">
      <alignment horizontal="center"/>
      <protection hidden="1"/>
    </xf>
    <xf numFmtId="0" fontId="0" fillId="0" borderId="10" xfId="47" applyBorder="1" applyAlignment="1">
      <alignment horizontal="left"/>
      <protection/>
    </xf>
    <xf numFmtId="49" fontId="0" fillId="0" borderId="10" xfId="47" applyNumberFormat="1" applyBorder="1" applyAlignment="1" applyProtection="1">
      <alignment horizontal="center"/>
      <protection hidden="1"/>
    </xf>
    <xf numFmtId="164" fontId="0" fillId="0" borderId="10" xfId="47" applyNumberFormat="1" applyFill="1" applyBorder="1" applyAlignment="1" applyProtection="1">
      <alignment horizontal="left"/>
      <protection hidden="1"/>
    </xf>
    <xf numFmtId="164" fontId="5" fillId="0" borderId="10" xfId="47" applyNumberFormat="1" applyFont="1" applyFill="1" applyBorder="1" applyAlignment="1" applyProtection="1">
      <alignment horizontal="left"/>
      <protection hidden="1"/>
    </xf>
    <xf numFmtId="0" fontId="6" fillId="0" borderId="10" xfId="36" applyFont="1" applyFill="1" applyBorder="1" applyAlignment="1" applyProtection="1">
      <alignment horizontal="left"/>
      <protection/>
    </xf>
    <xf numFmtId="0" fontId="5" fillId="0" borderId="10" xfId="47" applyNumberFormat="1" applyFont="1" applyFill="1" applyBorder="1" applyAlignment="1" applyProtection="1">
      <alignment horizontal="center"/>
      <protection hidden="1"/>
    </xf>
    <xf numFmtId="0" fontId="5" fillId="0" borderId="10" xfId="47" applyFont="1" applyFill="1" applyBorder="1" applyAlignment="1" applyProtection="1">
      <alignment horizontal="center"/>
      <protection hidden="1"/>
    </xf>
    <xf numFmtId="0" fontId="0" fillId="0" borderId="10" xfId="47" applyBorder="1" applyAlignment="1">
      <alignment horizontal="center"/>
      <protection/>
    </xf>
    <xf numFmtId="0" fontId="6" fillId="0" borderId="10" xfId="36" applyFont="1" applyBorder="1" applyAlignment="1" applyProtection="1">
      <alignment horizontal="left"/>
      <protection/>
    </xf>
    <xf numFmtId="0" fontId="5" fillId="0" borderId="10" xfId="47" applyNumberFormat="1" applyFont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hidden="1"/>
    </xf>
    <xf numFmtId="0" fontId="1" fillId="4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84"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zec.cz/cesta.php?key=3297" TargetMode="External" /><Relationship Id="rId2" Type="http://schemas.openxmlformats.org/officeDocument/2006/relationships/hyperlink" Target="http://www.lezec.cz/cesta.php?key=1489" TargetMode="External" /><Relationship Id="rId3" Type="http://schemas.openxmlformats.org/officeDocument/2006/relationships/hyperlink" Target="http://www.lezec.cz/cesta.php?key=477" TargetMode="External" /><Relationship Id="rId4" Type="http://schemas.openxmlformats.org/officeDocument/2006/relationships/hyperlink" Target="http://www.lezec.cz/cesta.php?key=155" TargetMode="External" /><Relationship Id="rId5" Type="http://schemas.openxmlformats.org/officeDocument/2006/relationships/hyperlink" Target="http://www.lezec.cz/cesta.php?key=473" TargetMode="External" /><Relationship Id="rId6" Type="http://schemas.openxmlformats.org/officeDocument/2006/relationships/hyperlink" Target="http://www.lezec.cz/cesta.php?key=3297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1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7.00390625" style="0" bestFit="1" customWidth="1"/>
    <col min="2" max="2" width="7.7109375" style="0" bestFit="1" customWidth="1"/>
    <col min="3" max="3" width="7.140625" style="0" bestFit="1" customWidth="1"/>
    <col min="4" max="4" width="5.57421875" style="0" bestFit="1" customWidth="1"/>
    <col min="5" max="5" width="7.7109375" style="0" bestFit="1" customWidth="1"/>
    <col min="6" max="6" width="8.140625" style="0" bestFit="1" customWidth="1"/>
  </cols>
  <sheetData>
    <row r="1" spans="1:6" ht="12.75">
      <c r="A1" s="4" t="s">
        <v>48</v>
      </c>
      <c r="B1" s="4" t="s">
        <v>49</v>
      </c>
      <c r="C1" s="4" t="s">
        <v>6</v>
      </c>
      <c r="D1" s="4" t="s">
        <v>96</v>
      </c>
      <c r="E1" s="4" t="s">
        <v>52</v>
      </c>
      <c r="F1" s="4" t="s">
        <v>99</v>
      </c>
    </row>
    <row r="2" spans="1:6" ht="12.75">
      <c r="A2" s="3">
        <v>1</v>
      </c>
      <c r="B2" s="77" t="s">
        <v>91</v>
      </c>
      <c r="C2" s="13">
        <f>Kraťas!N1</f>
        <v>9476.5</v>
      </c>
      <c r="D2" s="13">
        <f>Kraťas!O1</f>
        <v>343</v>
      </c>
      <c r="E2" s="13">
        <f aca="true" t="shared" si="0" ref="E2:E12">IF(ISNUMBER(C2/D2),C2/D2,"")</f>
        <v>27.628279883381925</v>
      </c>
      <c r="F2" s="3"/>
    </row>
    <row r="3" spans="1:6" ht="12.75">
      <c r="A3" s="3">
        <v>2</v>
      </c>
      <c r="B3" s="15" t="s">
        <v>2</v>
      </c>
      <c r="C3" s="13">
        <f>Zyký!N1</f>
        <v>7937.000000000003</v>
      </c>
      <c r="D3" s="13">
        <f>Zyký!O1</f>
        <v>238</v>
      </c>
      <c r="E3" s="13">
        <f t="shared" si="0"/>
        <v>33.348739495798334</v>
      </c>
      <c r="F3" s="3"/>
    </row>
    <row r="4" spans="1:6" ht="12.75">
      <c r="A4" s="3">
        <v>3</v>
      </c>
      <c r="B4" s="38" t="s">
        <v>106</v>
      </c>
      <c r="C4" s="13">
        <f>Chudy!N1</f>
        <v>6960.3</v>
      </c>
      <c r="D4" s="13">
        <f>Chudy!O1</f>
        <v>329</v>
      </c>
      <c r="E4" s="13">
        <f t="shared" si="0"/>
        <v>21.155927051671732</v>
      </c>
      <c r="F4" s="3"/>
    </row>
    <row r="5" spans="1:6" ht="12.75">
      <c r="A5" s="3">
        <v>4</v>
      </c>
      <c r="B5" s="15" t="s">
        <v>44</v>
      </c>
      <c r="C5" s="13">
        <f>Honza!P1</f>
        <v>5250.4</v>
      </c>
      <c r="D5" s="13">
        <f>Honza!Q1</f>
        <v>202</v>
      </c>
      <c r="E5" s="13">
        <f t="shared" si="0"/>
        <v>25.99207920792079</v>
      </c>
      <c r="F5" s="3"/>
    </row>
    <row r="6" spans="1:6" ht="12.75">
      <c r="A6" s="3">
        <v>5</v>
      </c>
      <c r="B6" s="16" t="s">
        <v>69</v>
      </c>
      <c r="C6" s="13">
        <f>Bejbs!N1</f>
        <v>4134.200000000001</v>
      </c>
      <c r="D6" s="13">
        <f>Bejbs!O1</f>
        <v>97</v>
      </c>
      <c r="E6" s="13">
        <f t="shared" si="0"/>
        <v>42.62061855670104</v>
      </c>
      <c r="F6" s="3"/>
    </row>
    <row r="7" spans="1:6" ht="12.75">
      <c r="A7" s="3">
        <v>6</v>
      </c>
      <c r="B7" s="39" t="s">
        <v>47</v>
      </c>
      <c r="C7" s="13">
        <f>Víťa!N1</f>
        <v>4101.800000000001</v>
      </c>
      <c r="D7" s="13">
        <f>Víťa!O1</f>
        <v>154</v>
      </c>
      <c r="E7" s="13">
        <f t="shared" si="0"/>
        <v>26.635064935064943</v>
      </c>
      <c r="F7" s="3"/>
    </row>
    <row r="8" spans="1:6" ht="12.75">
      <c r="A8" s="3">
        <v>7</v>
      </c>
      <c r="B8" s="17" t="s">
        <v>248</v>
      </c>
      <c r="C8" s="13">
        <f>Ida!N1</f>
        <v>691.8999999999997</v>
      </c>
      <c r="D8" s="13">
        <f>Ida!O1</f>
        <v>51</v>
      </c>
      <c r="E8" s="13">
        <f t="shared" si="0"/>
        <v>13.566666666666661</v>
      </c>
      <c r="F8" s="3"/>
    </row>
    <row r="9" spans="1:6" ht="12.75">
      <c r="A9" s="3">
        <v>8</v>
      </c>
      <c r="B9" s="10" t="s">
        <v>78</v>
      </c>
      <c r="C9" s="13">
        <f>Brouk!N1</f>
        <v>0</v>
      </c>
      <c r="D9" s="13">
        <f>Brouk!O1</f>
        <v>0</v>
      </c>
      <c r="E9" s="13">
        <f t="shared" si="0"/>
      </c>
      <c r="F9" s="3"/>
    </row>
    <row r="10" spans="1:6" ht="12.75">
      <c r="A10" s="3">
        <v>9</v>
      </c>
      <c r="B10" s="18" t="s">
        <v>77</v>
      </c>
      <c r="C10" s="13">
        <f>Marv!N1</f>
        <v>0</v>
      </c>
      <c r="D10" s="13">
        <f>Marv!O1</f>
        <v>0</v>
      </c>
      <c r="E10" s="13">
        <f t="shared" si="0"/>
      </c>
      <c r="F10" s="3"/>
    </row>
    <row r="11" spans="1:6" ht="12.75">
      <c r="A11" s="3">
        <v>10</v>
      </c>
      <c r="B11" s="15" t="s">
        <v>46</v>
      </c>
      <c r="C11" s="13">
        <f>Péťa!N1</f>
        <v>0</v>
      </c>
      <c r="D11" s="13">
        <f>Péťa!O1</f>
        <v>0</v>
      </c>
      <c r="E11" s="13">
        <f t="shared" si="0"/>
      </c>
      <c r="F11" s="3"/>
    </row>
    <row r="12" spans="1:6" ht="12.75">
      <c r="A12" s="3">
        <v>11</v>
      </c>
      <c r="B12" s="20" t="s">
        <v>94</v>
      </c>
      <c r="C12" s="13">
        <f>Honzáč!N1</f>
        <v>0</v>
      </c>
      <c r="D12" s="13">
        <f>Honzáč!O1</f>
        <v>0</v>
      </c>
      <c r="E12" s="13">
        <f t="shared" si="0"/>
      </c>
      <c r="F12" s="3"/>
    </row>
    <row r="13" spans="1:6" ht="12.75">
      <c r="A13" s="3">
        <v>12</v>
      </c>
      <c r="B13" s="35" t="s">
        <v>105</v>
      </c>
      <c r="C13" s="13">
        <f>Katka!N1</f>
        <v>0</v>
      </c>
      <c r="D13" s="13">
        <f>Katka!O1</f>
        <v>0</v>
      </c>
      <c r="E13" s="13"/>
      <c r="F13" s="3"/>
    </row>
    <row r="14" spans="1:6" ht="12.75">
      <c r="A14" s="3">
        <v>13</v>
      </c>
      <c r="B14" s="19" t="s">
        <v>93</v>
      </c>
      <c r="C14" s="13">
        <f>Klára!N1</f>
        <v>0</v>
      </c>
      <c r="D14" s="13">
        <f>Klára!O1</f>
        <v>0</v>
      </c>
      <c r="E14" s="13">
        <f>IF(ISNUMBER(C14/D14),C14/D14,"")</f>
      </c>
      <c r="F14" s="3"/>
    </row>
    <row r="15" spans="1:6" ht="12.75">
      <c r="A15" s="3">
        <v>14</v>
      </c>
      <c r="B15" s="14" t="s">
        <v>88</v>
      </c>
      <c r="C15" s="13">
        <f>Pípa!N1</f>
        <v>0</v>
      </c>
      <c r="D15" s="13">
        <f>Pípa!O1</f>
        <v>0</v>
      </c>
      <c r="E15" s="13">
        <f>IF(ISNUMBER(C15/D15),C15/D15,"")</f>
      </c>
      <c r="F15" s="3"/>
    </row>
  </sheetData>
  <sheetProtection/>
  <conditionalFormatting sqref="B2:B14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O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52"/>
    </sheetView>
  </sheetViews>
  <sheetFormatPr defaultColWidth="10.421875" defaultRowHeight="12.75"/>
  <cols>
    <col min="1" max="1" width="3.00390625" style="0" bestFit="1" customWidth="1"/>
    <col min="2" max="2" width="9.140625" style="0" customWidth="1"/>
    <col min="3" max="3" width="19.8515625" style="0" bestFit="1" customWidth="1"/>
    <col min="4" max="4" width="17.421875" style="0" bestFit="1" customWidth="1"/>
    <col min="5" max="5" width="22.42187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7.28125" style="0" bestFit="1" customWidth="1"/>
    <col min="10" max="10" width="6.8515625" style="0" bestFit="1" customWidth="1"/>
    <col min="11" max="11" width="5.57421875" style="0" bestFit="1" customWidth="1"/>
    <col min="12" max="12" width="5.57421875" style="0" customWidth="1"/>
    <col min="13" max="13" width="4.57421875" style="0" bestFit="1" customWidth="1"/>
    <col min="14" max="14" width="7.00390625" style="0" bestFit="1" customWidth="1"/>
    <col min="15" max="15" width="3.00390625" style="0" bestFit="1" customWidth="1"/>
  </cols>
  <sheetData>
    <row r="1" spans="1:15" ht="12.75">
      <c r="A1" s="6" t="s">
        <v>43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45</v>
      </c>
      <c r="G1" s="6" t="s">
        <v>4</v>
      </c>
      <c r="H1" s="6" t="s">
        <v>49</v>
      </c>
      <c r="I1" s="6" t="s">
        <v>35</v>
      </c>
      <c r="J1" s="6" t="s">
        <v>36</v>
      </c>
      <c r="K1" s="6" t="s">
        <v>6</v>
      </c>
      <c r="M1" s="6" t="s">
        <v>51</v>
      </c>
      <c r="N1">
        <f>SUM(K:K)</f>
        <v>691.8999999999997</v>
      </c>
      <c r="O1">
        <f>COUNT(K2:K902)</f>
        <v>51</v>
      </c>
    </row>
    <row r="2" spans="1:11" ht="12.75">
      <c r="A2" s="22">
        <v>1</v>
      </c>
      <c r="B2" s="23">
        <v>39873</v>
      </c>
      <c r="C2" s="23" t="s">
        <v>245</v>
      </c>
      <c r="D2" s="23" t="s">
        <v>246</v>
      </c>
      <c r="E2" s="22" t="s">
        <v>247</v>
      </c>
      <c r="F2" s="27" t="s">
        <v>73</v>
      </c>
      <c r="G2" s="25" t="s">
        <v>5</v>
      </c>
      <c r="H2" s="25" t="s">
        <v>248</v>
      </c>
      <c r="I2" s="25" t="s">
        <v>301</v>
      </c>
      <c r="J2" s="25" t="s">
        <v>12</v>
      </c>
      <c r="K2" s="26">
        <f ca="1">VLOOKUP(F2,OFFSET(Hodnoc!$A$1:$C$28,0,IF(I2="Hory",0,IF(I2="Ledy",3,IF(I2="Písek",6,IF(I2="Skalky",9,IF(I2="Boulder",12,"chyba")))))),IF(J2="A",2,3),0)*VLOOKUP(G2,Hodnoc!$P$1:$Q$11,2,0)</f>
        <v>23.400000000000002</v>
      </c>
    </row>
    <row r="3" spans="1:11" ht="12.75">
      <c r="A3" s="22">
        <v>2</v>
      </c>
      <c r="B3" s="23">
        <v>39873</v>
      </c>
      <c r="C3" s="23" t="s">
        <v>245</v>
      </c>
      <c r="D3" s="23" t="s">
        <v>246</v>
      </c>
      <c r="E3" s="22" t="s">
        <v>249</v>
      </c>
      <c r="F3" s="27" t="s">
        <v>55</v>
      </c>
      <c r="G3" s="25" t="s">
        <v>5</v>
      </c>
      <c r="H3" s="25" t="s">
        <v>248</v>
      </c>
      <c r="I3" s="25" t="s">
        <v>301</v>
      </c>
      <c r="J3" s="25" t="s">
        <v>12</v>
      </c>
      <c r="K3" s="26">
        <f ca="1">VLOOKUP(F3,OFFSET(Hodnoc!$A$1:$C$28,0,IF(I3="Hory",0,IF(I3="Ledy",3,IF(I3="Písek",6,IF(I3="Skalky",9,IF(I3="Boulder",12,"chyba")))))),IF(J3="A",2,3),0)*VLOOKUP(G3,Hodnoc!$P$1:$Q$11,2,0)</f>
        <v>15.600000000000001</v>
      </c>
    </row>
    <row r="4" spans="1:11" ht="12.75">
      <c r="A4" s="22">
        <v>3</v>
      </c>
      <c r="B4" s="23">
        <v>39873</v>
      </c>
      <c r="C4" s="23" t="s">
        <v>245</v>
      </c>
      <c r="D4" s="23" t="s">
        <v>246</v>
      </c>
      <c r="E4" s="22" t="s">
        <v>250</v>
      </c>
      <c r="F4" s="27" t="s">
        <v>70</v>
      </c>
      <c r="G4" s="25" t="s">
        <v>5</v>
      </c>
      <c r="H4" s="25" t="s">
        <v>248</v>
      </c>
      <c r="I4" s="25" t="s">
        <v>301</v>
      </c>
      <c r="J4" s="25" t="s">
        <v>12</v>
      </c>
      <c r="K4" s="26">
        <f ca="1">VLOOKUP(F4,OFFSET(Hodnoc!$A$1:$C$28,0,IF(I4="Hory",0,IF(I4="Ledy",3,IF(I4="Písek",6,IF(I4="Skalky",9,IF(I4="Boulder",12,"chyba")))))),IF(J4="A",2,3),0)*VLOOKUP(G4,Hodnoc!$P$1:$Q$11,2,0)</f>
        <v>7.800000000000001</v>
      </c>
    </row>
    <row r="5" spans="1:11" ht="12.75">
      <c r="A5" s="22">
        <v>4</v>
      </c>
      <c r="B5" s="23">
        <v>39873</v>
      </c>
      <c r="C5" s="23" t="s">
        <v>245</v>
      </c>
      <c r="D5" s="23" t="s">
        <v>246</v>
      </c>
      <c r="E5" s="22" t="s">
        <v>251</v>
      </c>
      <c r="F5" s="27">
        <v>5</v>
      </c>
      <c r="G5" s="25" t="s">
        <v>5</v>
      </c>
      <c r="H5" s="25" t="s">
        <v>248</v>
      </c>
      <c r="I5" s="25" t="s">
        <v>301</v>
      </c>
      <c r="J5" s="25" t="s">
        <v>12</v>
      </c>
      <c r="K5" s="26">
        <f ca="1">VLOOKUP(F5,OFFSET(Hodnoc!$A$1:$C$28,0,IF(I5="Hory",0,IF(I5="Ledy",3,IF(I5="Písek",6,IF(I5="Skalky",9,IF(I5="Boulder",12,"chyba")))))),IF(J5="A",2,3),0)*VLOOKUP(G5,Hodnoc!$P$1:$Q$11,2,0)</f>
        <v>20.8</v>
      </c>
    </row>
    <row r="6" spans="1:11" ht="12.75">
      <c r="A6" s="22">
        <v>5</v>
      </c>
      <c r="B6" s="23">
        <v>39873</v>
      </c>
      <c r="C6" s="23" t="s">
        <v>245</v>
      </c>
      <c r="D6" s="23" t="s">
        <v>246</v>
      </c>
      <c r="E6" s="22" t="s">
        <v>252</v>
      </c>
      <c r="F6" s="27" t="s">
        <v>73</v>
      </c>
      <c r="G6" s="25" t="s">
        <v>5</v>
      </c>
      <c r="H6" s="25" t="s">
        <v>248</v>
      </c>
      <c r="I6" s="25" t="s">
        <v>301</v>
      </c>
      <c r="J6" s="25" t="s">
        <v>12</v>
      </c>
      <c r="K6" s="26">
        <f ca="1">VLOOKUP(F6,OFFSET(Hodnoc!$A$1:$C$28,0,IF(I6="Hory",0,IF(I6="Ledy",3,IF(I6="Písek",6,IF(I6="Skalky",9,IF(I6="Boulder",12,"chyba")))))),IF(J6="A",2,3),0)*VLOOKUP(G6,Hodnoc!$P$1:$Q$11,2,0)</f>
        <v>23.400000000000002</v>
      </c>
    </row>
    <row r="7" spans="1:11" ht="12.75">
      <c r="A7" s="22">
        <v>6</v>
      </c>
      <c r="B7" s="23">
        <v>39873</v>
      </c>
      <c r="C7" s="23" t="s">
        <v>245</v>
      </c>
      <c r="D7" s="23" t="s">
        <v>246</v>
      </c>
      <c r="E7" s="22" t="s">
        <v>253</v>
      </c>
      <c r="F7" s="27" t="s">
        <v>73</v>
      </c>
      <c r="G7" s="25" t="s">
        <v>5</v>
      </c>
      <c r="H7" s="25" t="s">
        <v>248</v>
      </c>
      <c r="I7" s="25" t="s">
        <v>301</v>
      </c>
      <c r="J7" s="25" t="s">
        <v>12</v>
      </c>
      <c r="K7" s="26">
        <f ca="1">VLOOKUP(F7,OFFSET(Hodnoc!$A$1:$C$28,0,IF(I7="Hory",0,IF(I7="Ledy",3,IF(I7="Písek",6,IF(I7="Skalky",9,IF(I7="Boulder",12,"chyba")))))),IF(J7="A",2,3),0)*VLOOKUP(G7,Hodnoc!$P$1:$Q$11,2,0)</f>
        <v>23.400000000000002</v>
      </c>
    </row>
    <row r="8" spans="1:11" ht="12.75">
      <c r="A8" s="22">
        <v>7</v>
      </c>
      <c r="B8" s="23">
        <v>39873</v>
      </c>
      <c r="C8" s="23" t="s">
        <v>245</v>
      </c>
      <c r="D8" s="23" t="s">
        <v>246</v>
      </c>
      <c r="E8" s="22" t="s">
        <v>254</v>
      </c>
      <c r="F8" s="27" t="s">
        <v>72</v>
      </c>
      <c r="G8" s="25" t="s">
        <v>5</v>
      </c>
      <c r="H8" s="25" t="s">
        <v>248</v>
      </c>
      <c r="I8" s="25" t="s">
        <v>301</v>
      </c>
      <c r="J8" s="25" t="s">
        <v>12</v>
      </c>
      <c r="K8" s="26">
        <f ca="1">VLOOKUP(F8,OFFSET(Hodnoc!$A$1:$C$28,0,IF(I8="Hory",0,IF(I8="Ledy",3,IF(I8="Písek",6,IF(I8="Skalky",9,IF(I8="Boulder",12,"chyba")))))),IF(J8="A",2,3),0)*VLOOKUP(G8,Hodnoc!$P$1:$Q$11,2,0)</f>
        <v>18.2</v>
      </c>
    </row>
    <row r="9" spans="1:11" ht="12.75">
      <c r="A9" s="22">
        <v>8</v>
      </c>
      <c r="B9" s="23">
        <v>39875</v>
      </c>
      <c r="C9" s="23" t="s">
        <v>255</v>
      </c>
      <c r="D9" s="23" t="s">
        <v>256</v>
      </c>
      <c r="E9" s="22" t="s">
        <v>257</v>
      </c>
      <c r="F9" s="27" t="s">
        <v>73</v>
      </c>
      <c r="G9" s="25" t="s">
        <v>5</v>
      </c>
      <c r="H9" s="25" t="s">
        <v>248</v>
      </c>
      <c r="I9" s="25" t="s">
        <v>169</v>
      </c>
      <c r="J9" s="25" t="s">
        <v>12</v>
      </c>
      <c r="K9" s="26">
        <f ca="1">VLOOKUP(F9,OFFSET(Hodnoc!$A$1:$C$28,0,IF(I9="Hory",0,IF(I9="Ledy",3,IF(I9="Písek",6,IF(I9="Skalky",9,IF(I9="Boulder",12,"chyba")))))),IF(J9="A",2,3),0)*VLOOKUP(G9,Hodnoc!$P$1:$Q$11,2,0)</f>
        <v>7.800000000000001</v>
      </c>
    </row>
    <row r="10" spans="1:11" ht="12.75">
      <c r="A10" s="22">
        <v>9</v>
      </c>
      <c r="B10" s="23">
        <v>39875</v>
      </c>
      <c r="C10" s="23" t="s">
        <v>255</v>
      </c>
      <c r="D10" s="23" t="s">
        <v>256</v>
      </c>
      <c r="E10" s="22" t="s">
        <v>258</v>
      </c>
      <c r="F10" s="27" t="s">
        <v>74</v>
      </c>
      <c r="G10" s="25" t="s">
        <v>5</v>
      </c>
      <c r="H10" s="25" t="s">
        <v>248</v>
      </c>
      <c r="I10" s="25" t="s">
        <v>169</v>
      </c>
      <c r="J10" s="25" t="s">
        <v>12</v>
      </c>
      <c r="K10" s="26">
        <f ca="1">VLOOKUP(F10,OFFSET(Hodnoc!$A$1:$C$28,0,IF(I10="Hory",0,IF(I10="Ledy",3,IF(I10="Písek",6,IF(I10="Skalky",9,IF(I10="Boulder",12,"chyba")))))),IF(J10="A",2,3),0)*VLOOKUP(G10,Hodnoc!$P$1:$Q$11,2,0)</f>
        <v>9.1</v>
      </c>
    </row>
    <row r="11" spans="1:11" ht="12.75">
      <c r="A11" s="22">
        <v>10</v>
      </c>
      <c r="B11" s="23">
        <v>39875</v>
      </c>
      <c r="C11" s="23" t="s">
        <v>255</v>
      </c>
      <c r="D11" s="23" t="s">
        <v>256</v>
      </c>
      <c r="E11" s="22" t="s">
        <v>259</v>
      </c>
      <c r="F11" s="27">
        <v>7</v>
      </c>
      <c r="G11" s="25" t="s">
        <v>92</v>
      </c>
      <c r="H11" s="25" t="s">
        <v>248</v>
      </c>
      <c r="I11" s="25" t="s">
        <v>169</v>
      </c>
      <c r="J11" s="25" t="s">
        <v>12</v>
      </c>
      <c r="K11" s="26">
        <f ca="1">VLOOKUP(F11,OFFSET(Hodnoc!$A$1:$C$28,0,IF(I11="Hory",0,IF(I11="Ledy",3,IF(I11="Písek",6,IF(I11="Skalky",9,IF(I11="Boulder",12,"chyba")))))),IF(J11="A",2,3),0)*VLOOKUP(G11,Hodnoc!$P$1:$Q$11,2,0)</f>
        <v>14</v>
      </c>
    </row>
    <row r="12" spans="1:11" ht="12.75">
      <c r="A12" s="22">
        <v>11</v>
      </c>
      <c r="B12" s="23">
        <v>39875</v>
      </c>
      <c r="C12" s="23" t="s">
        <v>255</v>
      </c>
      <c r="D12" s="23" t="s">
        <v>256</v>
      </c>
      <c r="E12" s="22" t="s">
        <v>260</v>
      </c>
      <c r="F12" s="27" t="s">
        <v>76</v>
      </c>
      <c r="G12" s="25" t="s">
        <v>92</v>
      </c>
      <c r="H12" s="25" t="s">
        <v>248</v>
      </c>
      <c r="I12" s="25" t="s">
        <v>169</v>
      </c>
      <c r="J12" s="25" t="s">
        <v>12</v>
      </c>
      <c r="K12" s="26">
        <f ca="1">VLOOKUP(F12,OFFSET(Hodnoc!$A$1:$C$28,0,IF(I12="Hory",0,IF(I12="Ledy",3,IF(I12="Písek",6,IF(I12="Skalky",9,IF(I12="Boulder",12,"chyba")))))),IF(J12="A",2,3),0)*VLOOKUP(G12,Hodnoc!$P$1:$Q$11,2,0)</f>
        <v>12</v>
      </c>
    </row>
    <row r="13" spans="1:11" ht="12.75">
      <c r="A13" s="22">
        <v>12</v>
      </c>
      <c r="B13" s="23">
        <v>39876</v>
      </c>
      <c r="C13" s="23" t="s">
        <v>261</v>
      </c>
      <c r="D13" s="23" t="s">
        <v>262</v>
      </c>
      <c r="E13" s="22" t="s">
        <v>263</v>
      </c>
      <c r="F13" s="27">
        <v>7</v>
      </c>
      <c r="G13" s="25" t="s">
        <v>92</v>
      </c>
      <c r="H13" s="25" t="s">
        <v>248</v>
      </c>
      <c r="I13" s="25" t="s">
        <v>169</v>
      </c>
      <c r="J13" s="25" t="s">
        <v>12</v>
      </c>
      <c r="K13" s="26">
        <f ca="1">VLOOKUP(F13,OFFSET(Hodnoc!$A$1:$C$28,0,IF(I13="Hory",0,IF(I13="Ledy",3,IF(I13="Písek",6,IF(I13="Skalky",9,IF(I13="Boulder",12,"chyba")))))),IF(J13="A",2,3),0)*VLOOKUP(G13,Hodnoc!$P$1:$Q$11,2,0)</f>
        <v>14</v>
      </c>
    </row>
    <row r="14" spans="1:11" ht="12.75">
      <c r="A14" s="22">
        <v>13</v>
      </c>
      <c r="B14" s="23">
        <v>39876</v>
      </c>
      <c r="C14" s="23" t="s">
        <v>261</v>
      </c>
      <c r="D14" s="23" t="s">
        <v>262</v>
      </c>
      <c r="E14" s="22" t="s">
        <v>264</v>
      </c>
      <c r="F14" s="27" t="s">
        <v>76</v>
      </c>
      <c r="G14" s="25" t="s">
        <v>92</v>
      </c>
      <c r="H14" s="25" t="s">
        <v>248</v>
      </c>
      <c r="I14" s="25" t="s">
        <v>169</v>
      </c>
      <c r="J14" s="25" t="s">
        <v>12</v>
      </c>
      <c r="K14" s="26">
        <f ca="1">VLOOKUP(F14,OFFSET(Hodnoc!$A$1:$C$28,0,IF(I14="Hory",0,IF(I14="Ledy",3,IF(I14="Písek",6,IF(I14="Skalky",9,IF(I14="Boulder",12,"chyba")))))),IF(J14="A",2,3),0)*VLOOKUP(G14,Hodnoc!$P$1:$Q$11,2,0)</f>
        <v>12</v>
      </c>
    </row>
    <row r="15" spans="1:11" ht="12.75">
      <c r="A15" s="22">
        <v>14</v>
      </c>
      <c r="B15" s="23">
        <v>39878</v>
      </c>
      <c r="C15" s="23" t="s">
        <v>265</v>
      </c>
      <c r="D15" s="23" t="s">
        <v>266</v>
      </c>
      <c r="E15" s="22" t="s">
        <v>267</v>
      </c>
      <c r="F15" s="27">
        <v>7</v>
      </c>
      <c r="G15" s="25" t="s">
        <v>92</v>
      </c>
      <c r="H15" s="25" t="s">
        <v>248</v>
      </c>
      <c r="I15" s="25" t="s">
        <v>169</v>
      </c>
      <c r="J15" s="25" t="s">
        <v>12</v>
      </c>
      <c r="K15" s="26">
        <f ca="1">VLOOKUP(F15,OFFSET(Hodnoc!$A$1:$C$28,0,IF(I15="Hory",0,IF(I15="Ledy",3,IF(I15="Písek",6,IF(I15="Skalky",9,IF(I15="Boulder",12,"chyba")))))),IF(J15="A",2,3),0)*VLOOKUP(G15,Hodnoc!$P$1:$Q$11,2,0)</f>
        <v>14</v>
      </c>
    </row>
    <row r="16" spans="1:11" ht="12.75">
      <c r="A16" s="22">
        <v>15</v>
      </c>
      <c r="B16" s="23">
        <v>39878</v>
      </c>
      <c r="C16" s="23" t="s">
        <v>265</v>
      </c>
      <c r="D16" s="23" t="s">
        <v>266</v>
      </c>
      <c r="E16" s="22" t="s">
        <v>268</v>
      </c>
      <c r="F16" s="27" t="s">
        <v>76</v>
      </c>
      <c r="G16" s="25" t="s">
        <v>92</v>
      </c>
      <c r="H16" s="25" t="s">
        <v>248</v>
      </c>
      <c r="I16" s="25" t="s">
        <v>169</v>
      </c>
      <c r="J16" s="25" t="s">
        <v>12</v>
      </c>
      <c r="K16" s="26">
        <f ca="1">VLOOKUP(F16,OFFSET(Hodnoc!$A$1:$C$28,0,IF(I16="Hory",0,IF(I16="Ledy",3,IF(I16="Písek",6,IF(I16="Skalky",9,IF(I16="Boulder",12,"chyba")))))),IF(J16="A",2,3),0)*VLOOKUP(G16,Hodnoc!$P$1:$Q$11,2,0)</f>
        <v>12</v>
      </c>
    </row>
    <row r="17" spans="1:11" ht="12.75">
      <c r="A17" s="22">
        <v>16</v>
      </c>
      <c r="B17" s="23">
        <v>39878</v>
      </c>
      <c r="C17" s="23" t="s">
        <v>265</v>
      </c>
      <c r="D17" s="23" t="s">
        <v>266</v>
      </c>
      <c r="E17" s="22" t="s">
        <v>269</v>
      </c>
      <c r="F17" s="27" t="s">
        <v>76</v>
      </c>
      <c r="G17" s="25" t="s">
        <v>92</v>
      </c>
      <c r="H17" s="25" t="s">
        <v>248</v>
      </c>
      <c r="I17" s="25" t="s">
        <v>169</v>
      </c>
      <c r="J17" s="25" t="s">
        <v>12</v>
      </c>
      <c r="K17" s="26">
        <f ca="1">VLOOKUP(F17,OFFSET(Hodnoc!$A$1:$C$28,0,IF(I17="Hory",0,IF(I17="Ledy",3,IF(I17="Písek",6,IF(I17="Skalky",9,IF(I17="Boulder",12,"chyba")))))),IF(J17="A",2,3),0)*VLOOKUP(G17,Hodnoc!$P$1:$Q$11,2,0)</f>
        <v>12</v>
      </c>
    </row>
    <row r="18" spans="1:11" ht="12.75">
      <c r="A18" s="22">
        <v>17</v>
      </c>
      <c r="B18" s="23">
        <v>39878</v>
      </c>
      <c r="C18" s="23" t="s">
        <v>265</v>
      </c>
      <c r="D18" s="23"/>
      <c r="E18" s="22" t="s">
        <v>270</v>
      </c>
      <c r="F18" s="27">
        <v>6</v>
      </c>
      <c r="G18" s="25" t="s">
        <v>5</v>
      </c>
      <c r="H18" s="25" t="s">
        <v>248</v>
      </c>
      <c r="I18" s="25" t="s">
        <v>169</v>
      </c>
      <c r="J18" s="25" t="s">
        <v>12</v>
      </c>
      <c r="K18" s="26">
        <f ca="1">VLOOKUP(F18,OFFSET(Hodnoc!$A$1:$C$28,0,IF(I18="Hory",0,IF(I18="Ledy",3,IF(I18="Písek",6,IF(I18="Skalky",9,IF(I18="Boulder",12,"chyba")))))),IF(J18="A",2,3),0)*VLOOKUP(G18,Hodnoc!$P$1:$Q$11,2,0)</f>
        <v>10.4</v>
      </c>
    </row>
    <row r="19" spans="1:11" ht="12.75">
      <c r="A19" s="22">
        <v>18</v>
      </c>
      <c r="B19" s="23">
        <v>39879</v>
      </c>
      <c r="C19" s="23" t="s">
        <v>265</v>
      </c>
      <c r="D19" s="23" t="s">
        <v>271</v>
      </c>
      <c r="E19" s="22" t="s">
        <v>272</v>
      </c>
      <c r="F19" s="27" t="s">
        <v>76</v>
      </c>
      <c r="G19" s="25" t="s">
        <v>5</v>
      </c>
      <c r="H19" s="25" t="s">
        <v>248</v>
      </c>
      <c r="I19" s="25" t="s">
        <v>169</v>
      </c>
      <c r="J19" s="25" t="s">
        <v>12</v>
      </c>
      <c r="K19" s="26">
        <f ca="1">VLOOKUP(F19,OFFSET(Hodnoc!$A$1:$C$28,0,IF(I19="Hory",0,IF(I19="Ledy",3,IF(I19="Písek",6,IF(I19="Skalky",9,IF(I19="Boulder",12,"chyba")))))),IF(J19="A",2,3),0)*VLOOKUP(G19,Hodnoc!$P$1:$Q$11,2,0)</f>
        <v>15.600000000000001</v>
      </c>
    </row>
    <row r="20" spans="1:11" ht="12.75">
      <c r="A20" s="22">
        <v>19</v>
      </c>
      <c r="B20" s="23">
        <v>39879</v>
      </c>
      <c r="C20" s="23" t="s">
        <v>265</v>
      </c>
      <c r="D20" s="23" t="s">
        <v>271</v>
      </c>
      <c r="E20" s="22" t="s">
        <v>273</v>
      </c>
      <c r="F20" s="27">
        <v>6</v>
      </c>
      <c r="G20" s="25" t="s">
        <v>5</v>
      </c>
      <c r="H20" s="25" t="s">
        <v>248</v>
      </c>
      <c r="I20" s="25" t="s">
        <v>169</v>
      </c>
      <c r="J20" s="25" t="s">
        <v>12</v>
      </c>
      <c r="K20" s="26">
        <f ca="1">VLOOKUP(F20,OFFSET(Hodnoc!$A$1:$C$28,0,IF(I20="Hory",0,IF(I20="Ledy",3,IF(I20="Písek",6,IF(I20="Skalky",9,IF(I20="Boulder",12,"chyba")))))),IF(J20="A",2,3),0)*VLOOKUP(G20,Hodnoc!$P$1:$Q$11,2,0)</f>
        <v>10.4</v>
      </c>
    </row>
    <row r="21" spans="1:11" ht="12.75">
      <c r="A21" s="22">
        <v>20</v>
      </c>
      <c r="B21" s="23">
        <v>39879</v>
      </c>
      <c r="C21" s="23" t="s">
        <v>265</v>
      </c>
      <c r="D21" s="23" t="s">
        <v>271</v>
      </c>
      <c r="E21" s="22" t="s">
        <v>274</v>
      </c>
      <c r="F21" s="27">
        <v>6</v>
      </c>
      <c r="G21" s="25" t="s">
        <v>5</v>
      </c>
      <c r="H21" s="25" t="s">
        <v>248</v>
      </c>
      <c r="I21" s="25" t="s">
        <v>169</v>
      </c>
      <c r="J21" s="25" t="s">
        <v>12</v>
      </c>
      <c r="K21" s="26">
        <f ca="1">VLOOKUP(F21,OFFSET(Hodnoc!$A$1:$C$28,0,IF(I21="Hory",0,IF(I21="Ledy",3,IF(I21="Písek",6,IF(I21="Skalky",9,IF(I21="Boulder",12,"chyba")))))),IF(J21="A",2,3),0)*VLOOKUP(G21,Hodnoc!$P$1:$Q$11,2,0)</f>
        <v>10.4</v>
      </c>
    </row>
    <row r="22" spans="1:11" ht="12.75">
      <c r="A22" s="22">
        <v>21</v>
      </c>
      <c r="B22" s="23">
        <v>39879</v>
      </c>
      <c r="C22" s="23" t="s">
        <v>265</v>
      </c>
      <c r="D22" s="23" t="s">
        <v>271</v>
      </c>
      <c r="E22" s="22" t="s">
        <v>275</v>
      </c>
      <c r="F22" s="27" t="s">
        <v>76</v>
      </c>
      <c r="G22" s="25" t="s">
        <v>92</v>
      </c>
      <c r="H22" s="25" t="s">
        <v>248</v>
      </c>
      <c r="I22" s="25" t="s">
        <v>169</v>
      </c>
      <c r="J22" s="25" t="s">
        <v>12</v>
      </c>
      <c r="K22" s="26">
        <f ca="1">VLOOKUP(F22,OFFSET(Hodnoc!$A$1:$C$28,0,IF(I22="Hory",0,IF(I22="Ledy",3,IF(I22="Písek",6,IF(I22="Skalky",9,IF(I22="Boulder",12,"chyba")))))),IF(J22="A",2,3),0)*VLOOKUP(G22,Hodnoc!$P$1:$Q$11,2,0)</f>
        <v>12</v>
      </c>
    </row>
    <row r="23" spans="1:11" ht="12.75">
      <c r="A23" s="22">
        <v>22</v>
      </c>
      <c r="B23" s="23">
        <v>39879</v>
      </c>
      <c r="C23" s="23" t="s">
        <v>265</v>
      </c>
      <c r="D23" s="23" t="s">
        <v>271</v>
      </c>
      <c r="E23" s="22" t="s">
        <v>276</v>
      </c>
      <c r="F23" s="27" t="s">
        <v>76</v>
      </c>
      <c r="G23" s="25" t="s">
        <v>5</v>
      </c>
      <c r="H23" s="25" t="s">
        <v>248</v>
      </c>
      <c r="I23" s="25" t="s">
        <v>169</v>
      </c>
      <c r="J23" s="25" t="s">
        <v>12</v>
      </c>
      <c r="K23" s="26">
        <f ca="1">VLOOKUP(F23,OFFSET(Hodnoc!$A$1:$C$28,0,IF(I23="Hory",0,IF(I23="Ledy",3,IF(I23="Písek",6,IF(I23="Skalky",9,IF(I23="Boulder",12,"chyba")))))),IF(J23="A",2,3),0)*VLOOKUP(G23,Hodnoc!$P$1:$Q$11,2,0)</f>
        <v>15.600000000000001</v>
      </c>
    </row>
    <row r="24" spans="1:11" ht="12.75">
      <c r="A24" s="22">
        <v>23</v>
      </c>
      <c r="B24" s="23">
        <v>39880</v>
      </c>
      <c r="C24" s="23" t="s">
        <v>265</v>
      </c>
      <c r="D24" s="23" t="s">
        <v>277</v>
      </c>
      <c r="E24" s="22" t="s">
        <v>278</v>
      </c>
      <c r="F24" s="27">
        <v>5</v>
      </c>
      <c r="G24" s="25" t="s">
        <v>5</v>
      </c>
      <c r="H24" s="25" t="s">
        <v>248</v>
      </c>
      <c r="I24" s="25" t="s">
        <v>169</v>
      </c>
      <c r="J24" s="25" t="s">
        <v>12</v>
      </c>
      <c r="K24" s="26">
        <f ca="1">VLOOKUP(F24,OFFSET(Hodnoc!$A$1:$C$28,0,IF(I24="Hory",0,IF(I24="Ledy",3,IF(I24="Písek",6,IF(I24="Skalky",9,IF(I24="Boulder",12,"chyba")))))),IF(J24="A",2,3),0)*VLOOKUP(G24,Hodnoc!$P$1:$Q$11,2,0)</f>
        <v>6.5</v>
      </c>
    </row>
    <row r="25" spans="1:11" ht="12.75">
      <c r="A25" s="22">
        <v>24</v>
      </c>
      <c r="B25" s="23">
        <v>39880</v>
      </c>
      <c r="C25" s="23" t="s">
        <v>265</v>
      </c>
      <c r="D25" s="23" t="s">
        <v>277</v>
      </c>
      <c r="E25" s="22" t="s">
        <v>279</v>
      </c>
      <c r="F25" s="27" t="s">
        <v>73</v>
      </c>
      <c r="G25" s="25" t="s">
        <v>5</v>
      </c>
      <c r="H25" s="25" t="s">
        <v>248</v>
      </c>
      <c r="I25" s="25" t="s">
        <v>169</v>
      </c>
      <c r="J25" s="25" t="s">
        <v>12</v>
      </c>
      <c r="K25" s="26">
        <f ca="1">VLOOKUP(F25,OFFSET(Hodnoc!$A$1:$C$28,0,IF(I25="Hory",0,IF(I25="Ledy",3,IF(I25="Písek",6,IF(I25="Skalky",9,IF(I25="Boulder",12,"chyba")))))),IF(J25="A",2,3),0)*VLOOKUP(G25,Hodnoc!$P$1:$Q$11,2,0)</f>
        <v>7.800000000000001</v>
      </c>
    </row>
    <row r="26" spans="1:11" ht="12.75">
      <c r="A26" s="22">
        <v>25</v>
      </c>
      <c r="B26" s="23">
        <v>39880</v>
      </c>
      <c r="C26" s="23" t="s">
        <v>265</v>
      </c>
      <c r="D26" s="23" t="s">
        <v>277</v>
      </c>
      <c r="E26" s="22" t="s">
        <v>280</v>
      </c>
      <c r="F26" s="27">
        <v>6</v>
      </c>
      <c r="G26" s="25" t="s">
        <v>92</v>
      </c>
      <c r="H26" s="25" t="s">
        <v>248</v>
      </c>
      <c r="I26" s="25" t="s">
        <v>169</v>
      </c>
      <c r="J26" s="25" t="s">
        <v>12</v>
      </c>
      <c r="K26" s="26">
        <f ca="1">VLOOKUP(F26,OFFSET(Hodnoc!$A$1:$C$28,0,IF(I26="Hory",0,IF(I26="Ledy",3,IF(I26="Písek",6,IF(I26="Skalky",9,IF(I26="Boulder",12,"chyba")))))),IF(J26="A",2,3),0)*VLOOKUP(G26,Hodnoc!$P$1:$Q$11,2,0)</f>
        <v>8</v>
      </c>
    </row>
    <row r="27" spans="1:11" ht="12.75">
      <c r="A27" s="22">
        <v>26</v>
      </c>
      <c r="B27" s="23">
        <v>39882</v>
      </c>
      <c r="C27" s="23" t="s">
        <v>245</v>
      </c>
      <c r="D27" s="23" t="s">
        <v>281</v>
      </c>
      <c r="E27" s="22" t="s">
        <v>282</v>
      </c>
      <c r="F27" s="27">
        <v>6</v>
      </c>
      <c r="G27" s="25" t="s">
        <v>5</v>
      </c>
      <c r="H27" s="25" t="s">
        <v>248</v>
      </c>
      <c r="I27" s="25" t="s">
        <v>169</v>
      </c>
      <c r="J27" s="25" t="s">
        <v>12</v>
      </c>
      <c r="K27" s="26">
        <f ca="1">VLOOKUP(F27,OFFSET(Hodnoc!$A$1:$C$28,0,IF(I27="Hory",0,IF(I27="Ledy",3,IF(I27="Písek",6,IF(I27="Skalky",9,IF(I27="Boulder",12,"chyba")))))),IF(J27="A",2,3),0)*VLOOKUP(G27,Hodnoc!$P$1:$Q$11,2,0)</f>
        <v>10.4</v>
      </c>
    </row>
    <row r="28" spans="1:11" ht="12.75">
      <c r="A28" s="22">
        <v>27</v>
      </c>
      <c r="B28" s="23">
        <v>39882</v>
      </c>
      <c r="C28" s="23" t="s">
        <v>245</v>
      </c>
      <c r="D28" s="23" t="s">
        <v>281</v>
      </c>
      <c r="E28" s="22" t="s">
        <v>283</v>
      </c>
      <c r="F28" s="27">
        <v>6</v>
      </c>
      <c r="G28" s="25" t="s">
        <v>5</v>
      </c>
      <c r="H28" s="25" t="s">
        <v>248</v>
      </c>
      <c r="I28" s="25" t="s">
        <v>169</v>
      </c>
      <c r="J28" s="25" t="s">
        <v>12</v>
      </c>
      <c r="K28" s="26">
        <f ca="1">VLOOKUP(F28,OFFSET(Hodnoc!$A$1:$C$28,0,IF(I28="Hory",0,IF(I28="Ledy",3,IF(I28="Písek",6,IF(I28="Skalky",9,IF(I28="Boulder",12,"chyba")))))),IF(J28="A",2,3),0)*VLOOKUP(G28,Hodnoc!$P$1:$Q$11,2,0)</f>
        <v>10.4</v>
      </c>
    </row>
    <row r="29" spans="1:11" ht="12.75">
      <c r="A29" s="22">
        <v>28</v>
      </c>
      <c r="B29" s="23">
        <v>39882</v>
      </c>
      <c r="C29" s="23" t="s">
        <v>245</v>
      </c>
      <c r="D29" s="23" t="s">
        <v>281</v>
      </c>
      <c r="E29" s="22" t="s">
        <v>284</v>
      </c>
      <c r="F29" s="27" t="s">
        <v>76</v>
      </c>
      <c r="G29" s="25" t="s">
        <v>5</v>
      </c>
      <c r="H29" s="25" t="s">
        <v>248</v>
      </c>
      <c r="I29" s="25" t="s">
        <v>169</v>
      </c>
      <c r="J29" s="25" t="s">
        <v>12</v>
      </c>
      <c r="K29" s="26">
        <f ca="1">VLOOKUP(F29,OFFSET(Hodnoc!$A$1:$C$28,0,IF(I29="Hory",0,IF(I29="Ledy",3,IF(I29="Písek",6,IF(I29="Skalky",9,IF(I29="Boulder",12,"chyba")))))),IF(J29="A",2,3),0)*VLOOKUP(G29,Hodnoc!$P$1:$Q$11,2,0)</f>
        <v>15.600000000000001</v>
      </c>
    </row>
    <row r="30" spans="1:11" ht="12.75">
      <c r="A30" s="22">
        <v>29</v>
      </c>
      <c r="B30" s="23">
        <v>39882</v>
      </c>
      <c r="C30" s="23" t="s">
        <v>245</v>
      </c>
      <c r="D30" s="23" t="s">
        <v>281</v>
      </c>
      <c r="E30" s="22" t="s">
        <v>285</v>
      </c>
      <c r="F30" s="27">
        <v>6</v>
      </c>
      <c r="G30" s="25" t="s">
        <v>38</v>
      </c>
      <c r="H30" s="25" t="s">
        <v>248</v>
      </c>
      <c r="I30" s="25" t="s">
        <v>169</v>
      </c>
      <c r="J30" s="25" t="s">
        <v>11</v>
      </c>
      <c r="K30" s="26">
        <f ca="1">VLOOKUP(F30,OFFSET(Hodnoc!$A$1:$C$28,0,IF(I30="Hory",0,IF(I30="Ledy",3,IF(I30="Písek",6,IF(I30="Skalky",9,IF(I30="Boulder",12,"chyba")))))),IF(J30="A",2,3),0)*VLOOKUP(G30,Hodnoc!$P$1:$Q$11,2,0)</f>
        <v>32.4</v>
      </c>
    </row>
    <row r="31" spans="1:11" ht="12.75">
      <c r="A31" s="22">
        <v>30</v>
      </c>
      <c r="B31" s="23">
        <v>39882</v>
      </c>
      <c r="C31" s="23" t="s">
        <v>245</v>
      </c>
      <c r="D31" s="23" t="s">
        <v>281</v>
      </c>
      <c r="E31" s="22" t="s">
        <v>286</v>
      </c>
      <c r="F31" s="27" t="s">
        <v>73</v>
      </c>
      <c r="G31" s="25" t="s">
        <v>38</v>
      </c>
      <c r="H31" s="25" t="s">
        <v>248</v>
      </c>
      <c r="I31" s="25" t="s">
        <v>169</v>
      </c>
      <c r="J31" s="25" t="s">
        <v>11</v>
      </c>
      <c r="K31" s="26">
        <f ca="1">VLOOKUP(F31,OFFSET(Hodnoc!$A$1:$C$28,0,IF(I31="Hory",0,IF(I31="Ledy",3,IF(I31="Písek",6,IF(I31="Skalky",9,IF(I31="Boulder",12,"chyba")))))),IF(J31="A",2,3),0)*VLOOKUP(G31,Hodnoc!$P$1:$Q$11,2,0)</f>
        <v>23.400000000000002</v>
      </c>
    </row>
    <row r="32" spans="1:11" ht="12.75">
      <c r="A32" s="22">
        <v>31</v>
      </c>
      <c r="B32" s="23">
        <v>39882</v>
      </c>
      <c r="C32" s="23" t="s">
        <v>245</v>
      </c>
      <c r="D32" s="23" t="s">
        <v>281</v>
      </c>
      <c r="E32" s="22" t="s">
        <v>287</v>
      </c>
      <c r="F32" s="27" t="s">
        <v>55</v>
      </c>
      <c r="G32" s="25" t="s">
        <v>38</v>
      </c>
      <c r="H32" s="25" t="s">
        <v>248</v>
      </c>
      <c r="I32" s="25" t="s">
        <v>169</v>
      </c>
      <c r="J32" s="25" t="s">
        <v>11</v>
      </c>
      <c r="K32" s="26">
        <f ca="1">VLOOKUP(F32,OFFSET(Hodnoc!$A$1:$C$28,0,IF(I32="Hory",0,IF(I32="Ledy",3,IF(I32="Písek",6,IF(I32="Skalky",9,IF(I32="Boulder",12,"chyba")))))),IF(J32="A",2,3),0)*VLOOKUP(G32,Hodnoc!$P$1:$Q$11,2,0)</f>
        <v>14.4</v>
      </c>
    </row>
    <row r="33" spans="1:11" ht="12.75">
      <c r="A33" s="22">
        <v>32</v>
      </c>
      <c r="B33" s="23">
        <v>39882</v>
      </c>
      <c r="C33" s="23" t="s">
        <v>245</v>
      </c>
      <c r="D33" s="23" t="s">
        <v>281</v>
      </c>
      <c r="E33" s="22" t="s">
        <v>288</v>
      </c>
      <c r="F33" s="27" t="s">
        <v>74</v>
      </c>
      <c r="G33" s="25" t="s">
        <v>38</v>
      </c>
      <c r="H33" s="25" t="s">
        <v>248</v>
      </c>
      <c r="I33" s="25" t="s">
        <v>169</v>
      </c>
      <c r="J33" s="25" t="s">
        <v>11</v>
      </c>
      <c r="K33" s="26">
        <f ca="1">VLOOKUP(F33,OFFSET(Hodnoc!$A$1:$C$28,0,IF(I33="Hory",0,IF(I33="Ledy",3,IF(I33="Písek",6,IF(I33="Skalky",9,IF(I33="Boulder",12,"chyba")))))),IF(J33="A",2,3),0)*VLOOKUP(G33,Hodnoc!$P$1:$Q$11,2,0)</f>
        <v>28.8</v>
      </c>
    </row>
    <row r="34" spans="1:11" ht="12.75">
      <c r="A34" s="22">
        <v>33</v>
      </c>
      <c r="B34" s="23">
        <v>39882</v>
      </c>
      <c r="C34" s="23" t="s">
        <v>245</v>
      </c>
      <c r="D34" s="23" t="s">
        <v>281</v>
      </c>
      <c r="E34" s="22" t="s">
        <v>289</v>
      </c>
      <c r="F34" s="27" t="s">
        <v>76</v>
      </c>
      <c r="G34" s="25" t="s">
        <v>5</v>
      </c>
      <c r="H34" s="25" t="s">
        <v>248</v>
      </c>
      <c r="I34" s="25" t="s">
        <v>169</v>
      </c>
      <c r="J34" s="25" t="s">
        <v>12</v>
      </c>
      <c r="K34" s="26">
        <f ca="1">VLOOKUP(F34,OFFSET(Hodnoc!$A$1:$C$28,0,IF(I34="Hory",0,IF(I34="Ledy",3,IF(I34="Písek",6,IF(I34="Skalky",9,IF(I34="Boulder",12,"chyba")))))),IF(J34="A",2,3),0)*VLOOKUP(G34,Hodnoc!$P$1:$Q$11,2,0)</f>
        <v>15.600000000000001</v>
      </c>
    </row>
    <row r="35" spans="1:11" ht="12.75">
      <c r="A35" s="22">
        <v>34</v>
      </c>
      <c r="B35" s="23">
        <v>39882</v>
      </c>
      <c r="C35" s="23" t="s">
        <v>245</v>
      </c>
      <c r="D35" s="23" t="s">
        <v>281</v>
      </c>
      <c r="E35" s="22" t="s">
        <v>290</v>
      </c>
      <c r="F35" s="27">
        <v>6</v>
      </c>
      <c r="G35" s="25" t="s">
        <v>38</v>
      </c>
      <c r="H35" s="25" t="s">
        <v>248</v>
      </c>
      <c r="I35" s="25" t="s">
        <v>169</v>
      </c>
      <c r="J35" s="25" t="s">
        <v>11</v>
      </c>
      <c r="K35" s="26">
        <f ca="1">VLOOKUP(F35,OFFSET(Hodnoc!$A$1:$C$28,0,IF(I35="Hory",0,IF(I35="Ledy",3,IF(I35="Písek",6,IF(I35="Skalky",9,IF(I35="Boulder",12,"chyba")))))),IF(J35="A",2,3),0)*VLOOKUP(G35,Hodnoc!$P$1:$Q$11,2,0)</f>
        <v>32.4</v>
      </c>
    </row>
    <row r="36" spans="1:11" ht="12.75">
      <c r="A36" s="22">
        <v>35</v>
      </c>
      <c r="B36" s="23">
        <v>39882</v>
      </c>
      <c r="C36" s="23" t="s">
        <v>245</v>
      </c>
      <c r="D36" s="23" t="s">
        <v>281</v>
      </c>
      <c r="E36" s="22" t="s">
        <v>291</v>
      </c>
      <c r="F36" s="27" t="s">
        <v>74</v>
      </c>
      <c r="G36" s="25" t="s">
        <v>39</v>
      </c>
      <c r="H36" s="25" t="s">
        <v>248</v>
      </c>
      <c r="I36" s="25" t="s">
        <v>169</v>
      </c>
      <c r="J36" s="25" t="s">
        <v>11</v>
      </c>
      <c r="K36" s="26">
        <f ca="1">VLOOKUP(F36,OFFSET(Hodnoc!$A$1:$C$28,0,IF(I36="Hory",0,IF(I36="Ledy",3,IF(I36="Písek",6,IF(I36="Skalky",9,IF(I36="Boulder",12,"chyba")))))),IF(J36="A",2,3),0)*VLOOKUP(G36,Hodnoc!$P$1:$Q$11,2,0)</f>
        <v>24</v>
      </c>
    </row>
    <row r="37" spans="1:11" ht="12.75">
      <c r="A37" s="22">
        <v>36</v>
      </c>
      <c r="B37" s="23">
        <v>39882</v>
      </c>
      <c r="C37" s="23" t="s">
        <v>245</v>
      </c>
      <c r="D37" s="23" t="s">
        <v>281</v>
      </c>
      <c r="E37" s="22" t="s">
        <v>292</v>
      </c>
      <c r="F37" s="27" t="s">
        <v>74</v>
      </c>
      <c r="G37" s="25" t="s">
        <v>5</v>
      </c>
      <c r="H37" s="25" t="s">
        <v>248</v>
      </c>
      <c r="I37" s="25" t="s">
        <v>169</v>
      </c>
      <c r="J37" s="25" t="s">
        <v>12</v>
      </c>
      <c r="K37" s="26">
        <f ca="1">VLOOKUP(F37,OFFSET(Hodnoc!$A$1:$C$28,0,IF(I37="Hory",0,IF(I37="Ledy",3,IF(I37="Písek",6,IF(I37="Skalky",9,IF(I37="Boulder",12,"chyba")))))),IF(J37="A",2,3),0)*VLOOKUP(G37,Hodnoc!$P$1:$Q$11,2,0)</f>
        <v>9.1</v>
      </c>
    </row>
    <row r="38" spans="1:11" ht="12.75">
      <c r="A38" s="22">
        <v>37</v>
      </c>
      <c r="B38" s="23">
        <v>39882</v>
      </c>
      <c r="C38" s="23" t="s">
        <v>245</v>
      </c>
      <c r="D38" s="23" t="s">
        <v>281</v>
      </c>
      <c r="E38" s="22" t="s">
        <v>293</v>
      </c>
      <c r="F38" s="27">
        <v>7</v>
      </c>
      <c r="G38" s="25" t="s">
        <v>92</v>
      </c>
      <c r="H38" s="25" t="s">
        <v>248</v>
      </c>
      <c r="I38" s="25" t="s">
        <v>169</v>
      </c>
      <c r="J38" s="25" t="s">
        <v>12</v>
      </c>
      <c r="K38" s="26">
        <f ca="1">VLOOKUP(F38,OFFSET(Hodnoc!$A$1:$C$28,0,IF(I38="Hory",0,IF(I38="Ledy",3,IF(I38="Písek",6,IF(I38="Skalky",9,IF(I38="Boulder",12,"chyba")))))),IF(J38="A",2,3),0)*VLOOKUP(G38,Hodnoc!$P$1:$Q$11,2,0)</f>
        <v>14</v>
      </c>
    </row>
    <row r="39" spans="1:11" ht="12.75">
      <c r="A39" s="22">
        <v>38</v>
      </c>
      <c r="B39" s="23">
        <v>39882</v>
      </c>
      <c r="C39" s="23" t="s">
        <v>245</v>
      </c>
      <c r="D39" s="23" t="s">
        <v>281</v>
      </c>
      <c r="E39" s="22" t="s">
        <v>294</v>
      </c>
      <c r="F39" s="27" t="s">
        <v>76</v>
      </c>
      <c r="G39" s="25" t="s">
        <v>5</v>
      </c>
      <c r="H39" s="25" t="s">
        <v>248</v>
      </c>
      <c r="I39" s="25" t="s">
        <v>169</v>
      </c>
      <c r="J39" s="25" t="s">
        <v>12</v>
      </c>
      <c r="K39" s="26">
        <f ca="1">VLOOKUP(F39,OFFSET(Hodnoc!$A$1:$C$28,0,IF(I39="Hory",0,IF(I39="Ledy",3,IF(I39="Písek",6,IF(I39="Skalky",9,IF(I39="Boulder",12,"chyba")))))),IF(J39="A",2,3),0)*VLOOKUP(G39,Hodnoc!$P$1:$Q$11,2,0)</f>
        <v>15.600000000000001</v>
      </c>
    </row>
    <row r="40" spans="1:11" ht="12.75">
      <c r="A40" s="22">
        <v>39</v>
      </c>
      <c r="B40" s="23">
        <v>39883</v>
      </c>
      <c r="C40" s="23" t="s">
        <v>295</v>
      </c>
      <c r="D40" s="23" t="s">
        <v>296</v>
      </c>
      <c r="E40" s="22" t="s">
        <v>297</v>
      </c>
      <c r="F40" s="27">
        <v>6</v>
      </c>
      <c r="G40" s="25" t="s">
        <v>5</v>
      </c>
      <c r="H40" s="25" t="s">
        <v>248</v>
      </c>
      <c r="I40" s="25" t="s">
        <v>169</v>
      </c>
      <c r="J40" s="25" t="s">
        <v>12</v>
      </c>
      <c r="K40" s="26">
        <f ca="1">VLOOKUP(F40,OFFSET(Hodnoc!$A$1:$C$28,0,IF(I40="Hory",0,IF(I40="Ledy",3,IF(I40="Písek",6,IF(I40="Skalky",9,IF(I40="Boulder",12,"chyba")))))),IF(J40="A",2,3),0)*VLOOKUP(G40,Hodnoc!$P$1:$Q$11,2,0)</f>
        <v>10.4</v>
      </c>
    </row>
    <row r="41" spans="1:11" ht="12.75">
      <c r="A41" s="22">
        <v>40</v>
      </c>
      <c r="B41" s="23">
        <v>39883</v>
      </c>
      <c r="C41" s="23" t="s">
        <v>295</v>
      </c>
      <c r="D41" s="23" t="s">
        <v>296</v>
      </c>
      <c r="E41" s="22" t="s">
        <v>298</v>
      </c>
      <c r="F41" s="27" t="s">
        <v>73</v>
      </c>
      <c r="G41" s="25" t="s">
        <v>5</v>
      </c>
      <c r="H41" s="25" t="s">
        <v>248</v>
      </c>
      <c r="I41" s="25" t="s">
        <v>169</v>
      </c>
      <c r="J41" s="25" t="s">
        <v>12</v>
      </c>
      <c r="K41" s="26">
        <f ca="1">VLOOKUP(F41,OFFSET(Hodnoc!$A$1:$C$28,0,IF(I41="Hory",0,IF(I41="Ledy",3,IF(I41="Písek",6,IF(I41="Skalky",9,IF(I41="Boulder",12,"chyba")))))),IF(J41="A",2,3),0)*VLOOKUP(G41,Hodnoc!$P$1:$Q$11,2,0)</f>
        <v>7.800000000000001</v>
      </c>
    </row>
    <row r="42" spans="1:11" ht="12.75">
      <c r="A42" s="22">
        <v>41</v>
      </c>
      <c r="B42" s="23">
        <v>39883</v>
      </c>
      <c r="C42" s="23" t="s">
        <v>295</v>
      </c>
      <c r="D42" s="23" t="s">
        <v>296</v>
      </c>
      <c r="E42" s="22" t="s">
        <v>299</v>
      </c>
      <c r="F42" s="27" t="s">
        <v>73</v>
      </c>
      <c r="G42" s="25" t="s">
        <v>5</v>
      </c>
      <c r="H42" s="25" t="s">
        <v>248</v>
      </c>
      <c r="I42" s="25" t="s">
        <v>169</v>
      </c>
      <c r="J42" s="25" t="s">
        <v>12</v>
      </c>
      <c r="K42" s="26">
        <f ca="1">VLOOKUP(F42,OFFSET(Hodnoc!$A$1:$C$28,0,IF(I42="Hory",0,IF(I42="Ledy",3,IF(I42="Písek",6,IF(I42="Skalky",9,IF(I42="Boulder",12,"chyba")))))),IF(J42="A",2,3),0)*VLOOKUP(G42,Hodnoc!$P$1:$Q$11,2,0)</f>
        <v>7.800000000000001</v>
      </c>
    </row>
    <row r="43" spans="1:11" ht="12.75">
      <c r="A43" s="22">
        <v>42</v>
      </c>
      <c r="B43" s="23">
        <v>39914</v>
      </c>
      <c r="C43" s="23" t="s">
        <v>300</v>
      </c>
      <c r="D43" s="23"/>
      <c r="E43" s="22"/>
      <c r="F43" s="27" t="s">
        <v>71</v>
      </c>
      <c r="G43" s="25" t="s">
        <v>92</v>
      </c>
      <c r="H43" s="25" t="s">
        <v>248</v>
      </c>
      <c r="I43" s="25" t="s">
        <v>169</v>
      </c>
      <c r="J43" s="25" t="s">
        <v>12</v>
      </c>
      <c r="K43" s="26">
        <f ca="1">VLOOKUP(F43,OFFSET(Hodnoc!$A$1:$C$28,0,IF(I43="Hory",0,IF(I43="Ledy",3,IF(I43="Písek",6,IF(I43="Skalky",9,IF(I43="Boulder",12,"chyba")))))),IF(J43="A",2,3),0)*VLOOKUP(G43,Hodnoc!$P$1:$Q$11,2,0)</f>
        <v>2</v>
      </c>
    </row>
    <row r="44" spans="1:11" ht="12.75">
      <c r="A44" s="22">
        <v>43</v>
      </c>
      <c r="B44" s="23">
        <v>39914</v>
      </c>
      <c r="C44" s="23" t="s">
        <v>245</v>
      </c>
      <c r="D44" s="23"/>
      <c r="E44" s="22"/>
      <c r="F44" s="27">
        <v>4</v>
      </c>
      <c r="G44" s="25" t="s">
        <v>5</v>
      </c>
      <c r="H44" s="25" t="s">
        <v>248</v>
      </c>
      <c r="I44" s="25" t="s">
        <v>169</v>
      </c>
      <c r="J44" s="25" t="s">
        <v>12</v>
      </c>
      <c r="K44" s="26">
        <f ca="1">VLOOKUP(F44,OFFSET(Hodnoc!$A$1:$C$28,0,IF(I44="Hory",0,IF(I44="Ledy",3,IF(I44="Písek",6,IF(I44="Skalky",9,IF(I44="Boulder",12,"chyba")))))),IF(J44="A",2,3),0)*VLOOKUP(G44,Hodnoc!$P$1:$Q$11,2,0)</f>
        <v>3.9000000000000004</v>
      </c>
    </row>
    <row r="45" spans="1:11" ht="12.75">
      <c r="A45" s="22">
        <v>44</v>
      </c>
      <c r="B45" s="23">
        <v>39914</v>
      </c>
      <c r="C45" s="23" t="s">
        <v>245</v>
      </c>
      <c r="D45" s="23"/>
      <c r="E45" s="22"/>
      <c r="F45" s="27" t="s">
        <v>73</v>
      </c>
      <c r="G45" s="25" t="s">
        <v>5</v>
      </c>
      <c r="H45" s="25" t="s">
        <v>248</v>
      </c>
      <c r="I45" s="25" t="s">
        <v>169</v>
      </c>
      <c r="J45" s="25" t="s">
        <v>12</v>
      </c>
      <c r="K45" s="26">
        <f ca="1">VLOOKUP(F45,OFFSET(Hodnoc!$A$1:$C$28,0,IF(I45="Hory",0,IF(I45="Ledy",3,IF(I45="Písek",6,IF(I45="Skalky",9,IF(I45="Boulder",12,"chyba")))))),IF(J45="A",2,3),0)*VLOOKUP(G45,Hodnoc!$P$1:$Q$11,2,0)</f>
        <v>7.800000000000001</v>
      </c>
    </row>
    <row r="46" spans="1:11" ht="12.75">
      <c r="A46" s="22">
        <v>45</v>
      </c>
      <c r="B46" s="23">
        <v>39914</v>
      </c>
      <c r="C46" s="23" t="s">
        <v>245</v>
      </c>
      <c r="D46" s="23"/>
      <c r="E46" s="22"/>
      <c r="F46" s="27">
        <v>6</v>
      </c>
      <c r="G46" s="25" t="s">
        <v>39</v>
      </c>
      <c r="H46" s="25" t="s">
        <v>248</v>
      </c>
      <c r="I46" s="25" t="s">
        <v>169</v>
      </c>
      <c r="J46" s="25" t="s">
        <v>11</v>
      </c>
      <c r="K46" s="26">
        <f ca="1">VLOOKUP(F46,OFFSET(Hodnoc!$A$1:$C$28,0,IF(I46="Hory",0,IF(I46="Ledy",3,IF(I46="Písek",6,IF(I46="Skalky",9,IF(I46="Boulder",12,"chyba")))))),IF(J46="A",2,3),0)*VLOOKUP(G46,Hodnoc!$P$1:$Q$11,2,0)</f>
        <v>27</v>
      </c>
    </row>
    <row r="47" spans="1:11" ht="12.75">
      <c r="A47" s="22">
        <v>46</v>
      </c>
      <c r="B47" s="23">
        <v>39914</v>
      </c>
      <c r="C47" s="23" t="s">
        <v>245</v>
      </c>
      <c r="D47" s="23"/>
      <c r="E47" s="22"/>
      <c r="F47" s="27" t="s">
        <v>73</v>
      </c>
      <c r="G47" s="25" t="s">
        <v>5</v>
      </c>
      <c r="H47" s="25" t="s">
        <v>248</v>
      </c>
      <c r="I47" s="25" t="s">
        <v>169</v>
      </c>
      <c r="J47" s="25" t="s">
        <v>12</v>
      </c>
      <c r="K47" s="26">
        <f ca="1">VLOOKUP(F47,OFFSET(Hodnoc!$A$1:$C$28,0,IF(I47="Hory",0,IF(I47="Ledy",3,IF(I47="Písek",6,IF(I47="Skalky",9,IF(I47="Boulder",12,"chyba")))))),IF(J47="A",2,3),0)*VLOOKUP(G47,Hodnoc!$P$1:$Q$11,2,0)</f>
        <v>7.800000000000001</v>
      </c>
    </row>
    <row r="48" spans="1:11" ht="12.75">
      <c r="A48" s="22">
        <v>47</v>
      </c>
      <c r="B48" s="23">
        <v>39914</v>
      </c>
      <c r="C48" s="23" t="s">
        <v>245</v>
      </c>
      <c r="D48" s="23"/>
      <c r="E48" s="22"/>
      <c r="F48" s="27" t="s">
        <v>70</v>
      </c>
      <c r="G48" s="25" t="s">
        <v>5</v>
      </c>
      <c r="H48" s="25" t="s">
        <v>248</v>
      </c>
      <c r="I48" s="25" t="s">
        <v>169</v>
      </c>
      <c r="J48" s="25" t="s">
        <v>12</v>
      </c>
      <c r="K48" s="26">
        <f ca="1">VLOOKUP(F48,OFFSET(Hodnoc!$A$1:$C$28,0,IF(I48="Hory",0,IF(I48="Ledy",3,IF(I48="Písek",6,IF(I48="Skalky",9,IF(I48="Boulder",12,"chyba")))))),IF(J48="A",2,3),0)*VLOOKUP(G48,Hodnoc!$P$1:$Q$11,2,0)</f>
        <v>2.6</v>
      </c>
    </row>
    <row r="49" spans="1:11" ht="12.75">
      <c r="A49" s="22">
        <v>48</v>
      </c>
      <c r="B49" s="23">
        <v>39915</v>
      </c>
      <c r="C49" s="23" t="s">
        <v>245</v>
      </c>
      <c r="D49" s="23"/>
      <c r="E49" s="22"/>
      <c r="F49" s="27">
        <v>6</v>
      </c>
      <c r="G49" s="25" t="s">
        <v>5</v>
      </c>
      <c r="H49" s="25" t="s">
        <v>248</v>
      </c>
      <c r="I49" s="25" t="s">
        <v>169</v>
      </c>
      <c r="J49" s="25" t="s">
        <v>12</v>
      </c>
      <c r="K49" s="26">
        <f ca="1">VLOOKUP(F49,OFFSET(Hodnoc!$A$1:$C$28,0,IF(I49="Hory",0,IF(I49="Ledy",3,IF(I49="Písek",6,IF(I49="Skalky",9,IF(I49="Boulder",12,"chyba")))))),IF(J49="A",2,3),0)*VLOOKUP(G49,Hodnoc!$P$1:$Q$11,2,0)</f>
        <v>10.4</v>
      </c>
    </row>
    <row r="50" spans="1:11" ht="12.75">
      <c r="A50" s="22">
        <v>49</v>
      </c>
      <c r="B50" s="23">
        <v>39915</v>
      </c>
      <c r="C50" s="23" t="s">
        <v>245</v>
      </c>
      <c r="D50" s="23"/>
      <c r="E50" s="22"/>
      <c r="F50" s="27">
        <v>5</v>
      </c>
      <c r="G50" s="25" t="s">
        <v>5</v>
      </c>
      <c r="H50" s="25" t="s">
        <v>248</v>
      </c>
      <c r="I50" s="25" t="s">
        <v>169</v>
      </c>
      <c r="J50" s="25" t="s">
        <v>12</v>
      </c>
      <c r="K50" s="26">
        <f ca="1">VLOOKUP(F50,OFFSET(Hodnoc!$A$1:$C$28,0,IF(I50="Hory",0,IF(I50="Ledy",3,IF(I50="Písek",6,IF(I50="Skalky",9,IF(I50="Boulder",12,"chyba")))))),IF(J50="A",2,3),0)*VLOOKUP(G50,Hodnoc!$P$1:$Q$11,2,0)</f>
        <v>6.5</v>
      </c>
    </row>
    <row r="51" spans="1:11" ht="12.75">
      <c r="A51" s="22">
        <v>50</v>
      </c>
      <c r="B51" s="23">
        <v>39915</v>
      </c>
      <c r="C51" s="23" t="s">
        <v>245</v>
      </c>
      <c r="D51" s="23"/>
      <c r="E51" s="22"/>
      <c r="F51" s="27" t="s">
        <v>71</v>
      </c>
      <c r="G51" s="25" t="s">
        <v>5</v>
      </c>
      <c r="H51" s="25" t="s">
        <v>248</v>
      </c>
      <c r="I51" s="25" t="s">
        <v>169</v>
      </c>
      <c r="J51" s="25" t="s">
        <v>12</v>
      </c>
      <c r="K51" s="26">
        <f ca="1">VLOOKUP(F51,OFFSET(Hodnoc!$A$1:$C$28,0,IF(I51="Hory",0,IF(I51="Ledy",3,IF(I51="Písek",6,IF(I51="Skalky",9,IF(I51="Boulder",12,"chyba")))))),IF(J51="A",2,3),0)*VLOOKUP(G51,Hodnoc!$P$1:$Q$11,2,0)</f>
        <v>2.6</v>
      </c>
    </row>
    <row r="52" spans="1:11" ht="12.75">
      <c r="A52" s="22">
        <v>51</v>
      </c>
      <c r="B52" s="23">
        <v>39916</v>
      </c>
      <c r="C52" s="23" t="s">
        <v>245</v>
      </c>
      <c r="D52" s="23"/>
      <c r="E52" s="22"/>
      <c r="F52" s="27" t="s">
        <v>75</v>
      </c>
      <c r="G52" s="25" t="s">
        <v>5</v>
      </c>
      <c r="H52" s="25" t="s">
        <v>248</v>
      </c>
      <c r="I52" s="25" t="s">
        <v>169</v>
      </c>
      <c r="J52" s="25" t="s">
        <v>12</v>
      </c>
      <c r="K52" s="26">
        <f ca="1">VLOOKUP(F52,OFFSET(Hodnoc!$A$1:$C$28,0,IF(I52="Hory",0,IF(I52="Ledy",3,IF(I52="Písek",6,IF(I52="Skalky",9,IF(I52="Boulder",12,"chyba")))))),IF(J52="A",2,3),0)*VLOOKUP(G52,Hodnoc!$P$1:$Q$11,2,0)</f>
        <v>13</v>
      </c>
    </row>
  </sheetData>
  <sheetProtection autoFilter="0"/>
  <conditionalFormatting sqref="H2:H52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O72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A50" sqref="A50:K50"/>
    </sheetView>
  </sheetViews>
  <sheetFormatPr defaultColWidth="10.421875" defaultRowHeight="12.75"/>
  <cols>
    <col min="1" max="1" width="3.00390625" style="0" bestFit="1" customWidth="1"/>
    <col min="2" max="2" width="8.140625" style="0" bestFit="1" customWidth="1"/>
    <col min="3" max="3" width="12.57421875" style="0" bestFit="1" customWidth="1"/>
    <col min="4" max="4" width="13.421875" style="0" bestFit="1" customWidth="1"/>
    <col min="5" max="5" width="17.710937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6.710937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6.00390625" style="0" bestFit="1" customWidth="1"/>
    <col min="15" max="15" width="3.00390625" style="0" bestFit="1" customWidth="1"/>
  </cols>
  <sheetData>
    <row r="1" spans="1:15" ht="12.75">
      <c r="A1" s="6" t="s">
        <v>43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45</v>
      </c>
      <c r="G1" s="6" t="s">
        <v>4</v>
      </c>
      <c r="H1" s="6" t="s">
        <v>49</v>
      </c>
      <c r="I1" s="6" t="s">
        <v>35</v>
      </c>
      <c r="J1" s="6" t="s">
        <v>36</v>
      </c>
      <c r="K1" s="6" t="s">
        <v>6</v>
      </c>
      <c r="M1" s="6" t="s">
        <v>51</v>
      </c>
      <c r="N1">
        <f>SUM(K:K)</f>
        <v>0</v>
      </c>
      <c r="O1">
        <f>COUNT(K2:K948)</f>
        <v>0</v>
      </c>
    </row>
    <row r="2" spans="1:11" ht="12.75">
      <c r="A2" s="22"/>
      <c r="B2" s="23"/>
      <c r="C2" s="23"/>
      <c r="D2" s="23"/>
      <c r="E2" s="22"/>
      <c r="F2" s="27"/>
      <c r="G2" s="25"/>
      <c r="H2" s="25"/>
      <c r="I2" s="25"/>
      <c r="J2" s="25"/>
      <c r="K2" s="26"/>
    </row>
    <row r="3" spans="1:11" ht="12.75">
      <c r="A3" s="22"/>
      <c r="B3" s="23"/>
      <c r="C3" s="23"/>
      <c r="D3" s="23"/>
      <c r="E3" s="22"/>
      <c r="F3" s="27"/>
      <c r="G3" s="25"/>
      <c r="H3" s="25"/>
      <c r="I3" s="25"/>
      <c r="J3" s="25"/>
      <c r="K3" s="26"/>
    </row>
    <row r="4" spans="1:11" ht="12.75">
      <c r="A4" s="22"/>
      <c r="B4" s="23"/>
      <c r="C4" s="23"/>
      <c r="D4" s="23"/>
      <c r="E4" s="22"/>
      <c r="F4" s="27"/>
      <c r="G4" s="25"/>
      <c r="H4" s="25"/>
      <c r="I4" s="25"/>
      <c r="J4" s="25"/>
      <c r="K4" s="26"/>
    </row>
    <row r="5" spans="1:11" ht="12.75">
      <c r="A5" s="22"/>
      <c r="B5" s="23"/>
      <c r="C5" s="23"/>
      <c r="D5" s="23"/>
      <c r="E5" s="22"/>
      <c r="F5" s="27"/>
      <c r="G5" s="25"/>
      <c r="H5" s="25"/>
      <c r="I5" s="25"/>
      <c r="J5" s="25"/>
      <c r="K5" s="26"/>
    </row>
    <row r="6" spans="1:11" ht="12.75">
      <c r="A6" s="22"/>
      <c r="B6" s="23"/>
      <c r="C6" s="23"/>
      <c r="D6" s="23"/>
      <c r="E6" s="22"/>
      <c r="F6" s="27"/>
      <c r="G6" s="25"/>
      <c r="H6" s="25"/>
      <c r="I6" s="25"/>
      <c r="J6" s="25"/>
      <c r="K6" s="26"/>
    </row>
    <row r="7" spans="1:11" ht="12.75">
      <c r="A7" s="22"/>
      <c r="B7" s="23"/>
      <c r="C7" s="23"/>
      <c r="D7" s="23"/>
      <c r="E7" s="22"/>
      <c r="F7" s="27"/>
      <c r="G7" s="25"/>
      <c r="H7" s="25"/>
      <c r="I7" s="25"/>
      <c r="J7" s="25"/>
      <c r="K7" s="26"/>
    </row>
    <row r="8" spans="1:11" ht="12.75">
      <c r="A8" s="22"/>
      <c r="B8" s="23"/>
      <c r="C8" s="23"/>
      <c r="D8" s="23"/>
      <c r="E8" s="22"/>
      <c r="F8" s="27"/>
      <c r="G8" s="25"/>
      <c r="H8" s="25"/>
      <c r="I8" s="25"/>
      <c r="J8" s="25"/>
      <c r="K8" s="26"/>
    </row>
    <row r="9" spans="1:11" ht="12.75">
      <c r="A9" s="22"/>
      <c r="B9" s="23"/>
      <c r="C9" s="23"/>
      <c r="D9" s="23"/>
      <c r="E9" s="22"/>
      <c r="F9" s="27"/>
      <c r="G9" s="25"/>
      <c r="H9" s="25"/>
      <c r="I9" s="25"/>
      <c r="J9" s="25"/>
      <c r="K9" s="26"/>
    </row>
    <row r="10" spans="1:11" ht="12.75">
      <c r="A10" s="22"/>
      <c r="B10" s="23"/>
      <c r="C10" s="23"/>
      <c r="D10" s="23"/>
      <c r="E10" s="22"/>
      <c r="F10" s="27"/>
      <c r="G10" s="25"/>
      <c r="H10" s="25"/>
      <c r="I10" s="25"/>
      <c r="J10" s="25"/>
      <c r="K10" s="26"/>
    </row>
    <row r="11" spans="1:11" ht="12.75">
      <c r="A11" s="22"/>
      <c r="B11" s="23"/>
      <c r="C11" s="23"/>
      <c r="D11" s="23"/>
      <c r="E11" s="22"/>
      <c r="F11" s="27"/>
      <c r="G11" s="25"/>
      <c r="H11" s="25"/>
      <c r="I11" s="25"/>
      <c r="J11" s="25"/>
      <c r="K11" s="26"/>
    </row>
    <row r="12" spans="1:11" ht="12.75">
      <c r="A12" s="22"/>
      <c r="B12" s="23"/>
      <c r="C12" s="23"/>
      <c r="D12" s="23"/>
      <c r="E12" s="22"/>
      <c r="F12" s="27"/>
      <c r="G12" s="25"/>
      <c r="H12" s="25"/>
      <c r="I12" s="25"/>
      <c r="J12" s="25"/>
      <c r="K12" s="26"/>
    </row>
    <row r="13" spans="1:11" ht="12.75">
      <c r="A13" s="22"/>
      <c r="B13" s="23"/>
      <c r="C13" s="23"/>
      <c r="D13" s="23"/>
      <c r="E13" s="22"/>
      <c r="F13" s="27"/>
      <c r="G13" s="25"/>
      <c r="H13" s="25"/>
      <c r="I13" s="25"/>
      <c r="J13" s="25"/>
      <c r="K13" s="26"/>
    </row>
    <row r="14" spans="1:11" ht="12.75">
      <c r="A14" s="22"/>
      <c r="B14" s="23"/>
      <c r="C14" s="23"/>
      <c r="D14" s="23"/>
      <c r="E14" s="22"/>
      <c r="F14" s="27"/>
      <c r="G14" s="25"/>
      <c r="H14" s="25"/>
      <c r="I14" s="25"/>
      <c r="J14" s="25"/>
      <c r="K14" s="26"/>
    </row>
    <row r="15" spans="1:11" ht="12.75">
      <c r="A15" s="22"/>
      <c r="B15" s="23"/>
      <c r="C15" s="23"/>
      <c r="D15" s="23"/>
      <c r="E15" s="22"/>
      <c r="F15" s="27"/>
      <c r="G15" s="25"/>
      <c r="H15" s="25"/>
      <c r="I15" s="25"/>
      <c r="J15" s="25"/>
      <c r="K15" s="26"/>
    </row>
    <row r="16" spans="1:11" ht="12.75">
      <c r="A16" s="22"/>
      <c r="B16" s="23"/>
      <c r="C16" s="23"/>
      <c r="D16" s="23"/>
      <c r="E16" s="22"/>
      <c r="F16" s="27"/>
      <c r="G16" s="25"/>
      <c r="H16" s="25"/>
      <c r="I16" s="25"/>
      <c r="J16" s="25"/>
      <c r="K16" s="26"/>
    </row>
    <row r="17" spans="1:11" ht="12.75">
      <c r="A17" s="22"/>
      <c r="B17" s="23"/>
      <c r="C17" s="23"/>
      <c r="D17" s="23"/>
      <c r="E17" s="22"/>
      <c r="F17" s="27"/>
      <c r="G17" s="25"/>
      <c r="H17" s="25"/>
      <c r="I17" s="25"/>
      <c r="J17" s="25"/>
      <c r="K17" s="26"/>
    </row>
    <row r="18" spans="1:11" ht="12.75">
      <c r="A18" s="22"/>
      <c r="B18" s="23"/>
      <c r="C18" s="23"/>
      <c r="D18" s="23"/>
      <c r="E18" s="22"/>
      <c r="F18" s="27"/>
      <c r="G18" s="25"/>
      <c r="H18" s="25"/>
      <c r="I18" s="25"/>
      <c r="J18" s="25"/>
      <c r="K18" s="26"/>
    </row>
    <row r="19" spans="1:11" ht="12.75">
      <c r="A19" s="22"/>
      <c r="B19" s="23"/>
      <c r="C19" s="23"/>
      <c r="D19" s="23"/>
      <c r="E19" s="22"/>
      <c r="F19" s="27"/>
      <c r="G19" s="25"/>
      <c r="H19" s="25"/>
      <c r="I19" s="25"/>
      <c r="J19" s="25"/>
      <c r="K19" s="26"/>
    </row>
    <row r="20" spans="1:11" ht="12.75">
      <c r="A20" s="22"/>
      <c r="B20" s="23"/>
      <c r="C20" s="23"/>
      <c r="D20" s="23"/>
      <c r="E20" s="22"/>
      <c r="F20" s="27"/>
      <c r="G20" s="25"/>
      <c r="H20" s="25"/>
      <c r="I20" s="25"/>
      <c r="J20" s="25"/>
      <c r="K20" s="26"/>
    </row>
    <row r="21" spans="1:11" ht="12.75">
      <c r="A21" s="22"/>
      <c r="B21" s="23"/>
      <c r="C21" s="23"/>
      <c r="D21" s="23"/>
      <c r="E21" s="22"/>
      <c r="F21" s="27"/>
      <c r="G21" s="25"/>
      <c r="H21" s="25"/>
      <c r="I21" s="25"/>
      <c r="J21" s="25"/>
      <c r="K21" s="26"/>
    </row>
    <row r="22" spans="1:11" ht="12.75">
      <c r="A22" s="22"/>
      <c r="B22" s="23"/>
      <c r="C22" s="23"/>
      <c r="D22" s="23"/>
      <c r="E22" s="22"/>
      <c r="F22" s="27"/>
      <c r="G22" s="25"/>
      <c r="H22" s="25"/>
      <c r="I22" s="25"/>
      <c r="J22" s="25"/>
      <c r="K22" s="26"/>
    </row>
    <row r="23" spans="1:11" ht="12.75">
      <c r="A23" s="22"/>
      <c r="B23" s="23"/>
      <c r="C23" s="23"/>
      <c r="D23" s="23"/>
      <c r="E23" s="22"/>
      <c r="F23" s="27"/>
      <c r="G23" s="25"/>
      <c r="H23" s="25"/>
      <c r="I23" s="25"/>
      <c r="J23" s="25"/>
      <c r="K23" s="26"/>
    </row>
    <row r="24" spans="1:11" ht="12.75">
      <c r="A24" s="22"/>
      <c r="B24" s="23"/>
      <c r="C24" s="23"/>
      <c r="D24" s="23"/>
      <c r="E24" s="22"/>
      <c r="F24" s="27"/>
      <c r="G24" s="25"/>
      <c r="H24" s="25"/>
      <c r="I24" s="25"/>
      <c r="J24" s="25"/>
      <c r="K24" s="26"/>
    </row>
    <row r="25" spans="1:11" ht="12.75">
      <c r="A25" s="22"/>
      <c r="B25" s="23"/>
      <c r="C25" s="23"/>
      <c r="D25" s="23"/>
      <c r="E25" s="22"/>
      <c r="F25" s="27"/>
      <c r="G25" s="25"/>
      <c r="H25" s="25"/>
      <c r="I25" s="25"/>
      <c r="J25" s="25"/>
      <c r="K25" s="26"/>
    </row>
    <row r="26" spans="1:11" ht="12.75">
      <c r="A26" s="22"/>
      <c r="B26" s="23"/>
      <c r="C26" s="23"/>
      <c r="D26" s="23"/>
      <c r="E26" s="22"/>
      <c r="F26" s="27"/>
      <c r="G26" s="25"/>
      <c r="H26" s="25"/>
      <c r="I26" s="25"/>
      <c r="J26" s="25"/>
      <c r="K26" s="26"/>
    </row>
    <row r="27" spans="1:11" ht="12.75">
      <c r="A27" s="22"/>
      <c r="B27" s="23"/>
      <c r="C27" s="23"/>
      <c r="D27" s="23"/>
      <c r="E27" s="22"/>
      <c r="F27" s="27"/>
      <c r="G27" s="25"/>
      <c r="H27" s="25"/>
      <c r="I27" s="25"/>
      <c r="J27" s="25"/>
      <c r="K27" s="26"/>
    </row>
    <row r="28" spans="1:11" ht="12.75">
      <c r="A28" s="22"/>
      <c r="B28" s="23"/>
      <c r="C28" s="23"/>
      <c r="D28" s="23"/>
      <c r="E28" s="22"/>
      <c r="F28" s="27"/>
      <c r="G28" s="25"/>
      <c r="H28" s="25"/>
      <c r="I28" s="25"/>
      <c r="J28" s="25"/>
      <c r="K28" s="26"/>
    </row>
    <row r="29" spans="1:11" ht="12.75">
      <c r="A29" s="22"/>
      <c r="B29" s="23"/>
      <c r="C29" s="23"/>
      <c r="D29" s="23"/>
      <c r="E29" s="22"/>
      <c r="F29" s="27"/>
      <c r="G29" s="25"/>
      <c r="H29" s="25"/>
      <c r="I29" s="25"/>
      <c r="J29" s="25"/>
      <c r="K29" s="26"/>
    </row>
    <row r="30" spans="1:11" ht="12.75">
      <c r="A30" s="22"/>
      <c r="B30" s="23"/>
      <c r="C30" s="23"/>
      <c r="D30" s="23"/>
      <c r="E30" s="22"/>
      <c r="F30" s="27"/>
      <c r="G30" s="25"/>
      <c r="H30" s="25"/>
      <c r="I30" s="25"/>
      <c r="J30" s="25"/>
      <c r="K30" s="26"/>
    </row>
    <row r="31" spans="1:11" ht="12.75">
      <c r="A31" s="22"/>
      <c r="B31" s="23"/>
      <c r="C31" s="23"/>
      <c r="D31" s="23"/>
      <c r="E31" s="22"/>
      <c r="F31" s="27"/>
      <c r="G31" s="25"/>
      <c r="H31" s="25"/>
      <c r="I31" s="25"/>
      <c r="J31" s="25"/>
      <c r="K31" s="26"/>
    </row>
    <row r="32" spans="1:11" ht="12.75">
      <c r="A32" s="22"/>
      <c r="B32" s="23"/>
      <c r="C32" s="23"/>
      <c r="D32" s="23"/>
      <c r="E32" s="22"/>
      <c r="F32" s="27"/>
      <c r="G32" s="25"/>
      <c r="H32" s="25"/>
      <c r="I32" s="25"/>
      <c r="J32" s="25"/>
      <c r="K32" s="26"/>
    </row>
    <row r="33" spans="1:11" ht="12.75">
      <c r="A33" s="22"/>
      <c r="B33" s="23"/>
      <c r="C33" s="23"/>
      <c r="D33" s="23"/>
      <c r="E33" s="22"/>
      <c r="F33" s="27"/>
      <c r="G33" s="25"/>
      <c r="H33" s="25"/>
      <c r="I33" s="25"/>
      <c r="J33" s="25"/>
      <c r="K33" s="26"/>
    </row>
    <row r="34" spans="1:11" ht="12.75">
      <c r="A34" s="22"/>
      <c r="B34" s="23"/>
      <c r="C34" s="23"/>
      <c r="D34" s="23"/>
      <c r="E34" s="22"/>
      <c r="F34" s="27"/>
      <c r="G34" s="25"/>
      <c r="H34" s="25"/>
      <c r="I34" s="25"/>
      <c r="J34" s="25"/>
      <c r="K34" s="26"/>
    </row>
    <row r="35" spans="1:11" ht="12.75">
      <c r="A35" s="22"/>
      <c r="B35" s="23"/>
      <c r="C35" s="23"/>
      <c r="D35" s="23"/>
      <c r="E35" s="22"/>
      <c r="F35" s="27"/>
      <c r="G35" s="25"/>
      <c r="H35" s="25"/>
      <c r="I35" s="25"/>
      <c r="J35" s="25"/>
      <c r="K35" s="26"/>
    </row>
    <row r="36" spans="1:11" ht="12.75">
      <c r="A36" s="22"/>
      <c r="B36" s="23"/>
      <c r="C36" s="23"/>
      <c r="D36" s="23"/>
      <c r="E36" s="22"/>
      <c r="F36" s="27"/>
      <c r="G36" s="25"/>
      <c r="H36" s="25"/>
      <c r="I36" s="25"/>
      <c r="J36" s="25"/>
      <c r="K36" s="26"/>
    </row>
    <row r="37" spans="1:11" ht="12.75">
      <c r="A37" s="22"/>
      <c r="B37" s="23"/>
      <c r="C37" s="23"/>
      <c r="D37" s="23"/>
      <c r="E37" s="22"/>
      <c r="F37" s="27"/>
      <c r="G37" s="25"/>
      <c r="H37" s="25"/>
      <c r="I37" s="25"/>
      <c r="J37" s="25"/>
      <c r="K37" s="26"/>
    </row>
    <row r="38" spans="1:11" ht="12.75">
      <c r="A38" s="22"/>
      <c r="B38" s="23"/>
      <c r="C38" s="23"/>
      <c r="D38" s="23"/>
      <c r="E38" s="22"/>
      <c r="F38" s="27"/>
      <c r="G38" s="25"/>
      <c r="H38" s="25"/>
      <c r="I38" s="25"/>
      <c r="J38" s="25"/>
      <c r="K38" s="26"/>
    </row>
    <row r="39" spans="1:11" ht="12.75">
      <c r="A39" s="22"/>
      <c r="B39" s="23"/>
      <c r="C39" s="23"/>
      <c r="D39" s="23"/>
      <c r="E39" s="22"/>
      <c r="F39" s="27"/>
      <c r="G39" s="25"/>
      <c r="H39" s="25"/>
      <c r="I39" s="25"/>
      <c r="J39" s="25"/>
      <c r="K39" s="26"/>
    </row>
    <row r="40" spans="1:11" ht="12.75">
      <c r="A40" s="22"/>
      <c r="B40" s="23"/>
      <c r="C40" s="23"/>
      <c r="D40" s="23"/>
      <c r="E40" s="22"/>
      <c r="F40" s="27"/>
      <c r="G40" s="25"/>
      <c r="H40" s="25"/>
      <c r="I40" s="25"/>
      <c r="J40" s="25"/>
      <c r="K40" s="26"/>
    </row>
    <row r="41" spans="1:11" ht="12.75">
      <c r="A41" s="22"/>
      <c r="B41" s="23"/>
      <c r="C41" s="23"/>
      <c r="D41" s="23"/>
      <c r="E41" s="22"/>
      <c r="F41" s="27"/>
      <c r="G41" s="25"/>
      <c r="H41" s="25"/>
      <c r="I41" s="25"/>
      <c r="J41" s="25"/>
      <c r="K41" s="26"/>
    </row>
    <row r="42" spans="1:11" ht="12.75">
      <c r="A42" s="22"/>
      <c r="B42" s="23"/>
      <c r="C42" s="23"/>
      <c r="D42" s="23"/>
      <c r="E42" s="22"/>
      <c r="F42" s="27"/>
      <c r="G42" s="25"/>
      <c r="H42" s="25"/>
      <c r="I42" s="25"/>
      <c r="J42" s="25"/>
      <c r="K42" s="26"/>
    </row>
    <row r="43" spans="1:11" ht="12.75">
      <c r="A43" s="22"/>
      <c r="B43" s="23"/>
      <c r="C43" s="23"/>
      <c r="D43" s="23"/>
      <c r="E43" s="22"/>
      <c r="F43" s="27"/>
      <c r="G43" s="25"/>
      <c r="H43" s="25"/>
      <c r="I43" s="25"/>
      <c r="J43" s="25"/>
      <c r="K43" s="26"/>
    </row>
    <row r="44" spans="1:11" ht="12.75">
      <c r="A44" s="22"/>
      <c r="B44" s="23"/>
      <c r="C44" s="23"/>
      <c r="D44" s="23"/>
      <c r="E44" s="22"/>
      <c r="F44" s="27"/>
      <c r="G44" s="25"/>
      <c r="H44" s="25"/>
      <c r="I44" s="25"/>
      <c r="J44" s="25"/>
      <c r="K44" s="26"/>
    </row>
    <row r="45" spans="1:11" ht="12.75">
      <c r="A45" s="22"/>
      <c r="B45" s="23"/>
      <c r="C45" s="23"/>
      <c r="D45" s="23"/>
      <c r="E45" s="22"/>
      <c r="F45" s="27"/>
      <c r="G45" s="25"/>
      <c r="H45" s="25"/>
      <c r="I45" s="25"/>
      <c r="J45" s="25"/>
      <c r="K45" s="26"/>
    </row>
    <row r="46" spans="1:11" ht="12.75">
      <c r="A46" s="22"/>
      <c r="B46" s="23"/>
      <c r="C46" s="23"/>
      <c r="D46" s="23"/>
      <c r="E46" s="22"/>
      <c r="F46" s="27"/>
      <c r="G46" s="25"/>
      <c r="H46" s="25"/>
      <c r="I46" s="25"/>
      <c r="J46" s="25"/>
      <c r="K46" s="26"/>
    </row>
    <row r="47" spans="1:11" ht="12.75">
      <c r="A47" s="22"/>
      <c r="B47" s="23"/>
      <c r="C47" s="23"/>
      <c r="D47" s="23"/>
      <c r="E47" s="22"/>
      <c r="F47" s="27"/>
      <c r="G47" s="25"/>
      <c r="H47" s="25"/>
      <c r="I47" s="25"/>
      <c r="J47" s="25"/>
      <c r="K47" s="26"/>
    </row>
    <row r="48" spans="1:11" ht="12.75">
      <c r="A48" s="22"/>
      <c r="B48" s="23"/>
      <c r="C48" s="23"/>
      <c r="D48" s="23"/>
      <c r="E48" s="22"/>
      <c r="F48" s="27"/>
      <c r="G48" s="25"/>
      <c r="H48" s="25"/>
      <c r="I48" s="25"/>
      <c r="J48" s="25"/>
      <c r="K48" s="26"/>
    </row>
    <row r="49" spans="1:11" ht="12.75">
      <c r="A49" s="22"/>
      <c r="B49" s="23"/>
      <c r="C49" s="23"/>
      <c r="D49" s="23"/>
      <c r="E49" s="22"/>
      <c r="F49" s="27"/>
      <c r="G49" s="25"/>
      <c r="H49" s="25"/>
      <c r="I49" s="25"/>
      <c r="J49" s="25"/>
      <c r="K49" s="26"/>
    </row>
    <row r="50" spans="1:11" ht="12.75">
      <c r="A50" s="22"/>
      <c r="B50" s="23"/>
      <c r="C50" s="23"/>
      <c r="D50" s="23"/>
      <c r="E50" s="22"/>
      <c r="F50" s="27"/>
      <c r="G50" s="25"/>
      <c r="H50" s="25"/>
      <c r="I50" s="25"/>
      <c r="J50" s="25"/>
      <c r="K50" s="26"/>
    </row>
    <row r="51" spans="1:11" ht="12.75">
      <c r="A51" s="22"/>
      <c r="B51" s="23"/>
      <c r="C51" s="23"/>
      <c r="D51" s="23"/>
      <c r="E51" s="22"/>
      <c r="F51" s="27"/>
      <c r="G51" s="25"/>
      <c r="H51" s="25"/>
      <c r="I51" s="25"/>
      <c r="J51" s="25"/>
      <c r="K51" s="26"/>
    </row>
    <row r="52" spans="1:11" ht="12.75">
      <c r="A52" s="22"/>
      <c r="B52" s="23"/>
      <c r="C52" s="23"/>
      <c r="D52" s="23"/>
      <c r="E52" s="22"/>
      <c r="F52" s="27"/>
      <c r="G52" s="25"/>
      <c r="H52" s="25"/>
      <c r="I52" s="25"/>
      <c r="J52" s="25"/>
      <c r="K52" s="26"/>
    </row>
    <row r="53" spans="1:11" ht="12.75">
      <c r="A53" s="22"/>
      <c r="B53" s="23"/>
      <c r="C53" s="23"/>
      <c r="D53" s="23"/>
      <c r="E53" s="22"/>
      <c r="F53" s="27"/>
      <c r="G53" s="25"/>
      <c r="H53" s="25"/>
      <c r="I53" s="25"/>
      <c r="J53" s="25"/>
      <c r="K53" s="26"/>
    </row>
    <row r="54" spans="1:11" ht="12.75">
      <c r="A54" s="22"/>
      <c r="B54" s="23"/>
      <c r="C54" s="23"/>
      <c r="D54" s="23"/>
      <c r="E54" s="22"/>
      <c r="F54" s="27"/>
      <c r="G54" s="25"/>
      <c r="H54" s="25"/>
      <c r="I54" s="25"/>
      <c r="J54" s="25"/>
      <c r="K54" s="26"/>
    </row>
    <row r="55" spans="1:11" ht="12.75">
      <c r="A55" s="22"/>
      <c r="B55" s="23"/>
      <c r="C55" s="23"/>
      <c r="D55" s="23"/>
      <c r="E55" s="22"/>
      <c r="F55" s="27"/>
      <c r="G55" s="25"/>
      <c r="H55" s="25"/>
      <c r="I55" s="25"/>
      <c r="J55" s="25"/>
      <c r="K55" s="26"/>
    </row>
    <row r="56" spans="1:11" ht="12.75">
      <c r="A56" s="22"/>
      <c r="B56" s="23"/>
      <c r="C56" s="23"/>
      <c r="D56" s="23"/>
      <c r="E56" s="22"/>
      <c r="F56" s="27"/>
      <c r="G56" s="25"/>
      <c r="H56" s="25"/>
      <c r="I56" s="25"/>
      <c r="J56" s="25"/>
      <c r="K56" s="26"/>
    </row>
    <row r="57" spans="1:11" ht="12.75">
      <c r="A57" s="22"/>
      <c r="B57" s="23"/>
      <c r="C57" s="23"/>
      <c r="D57" s="23"/>
      <c r="E57" s="22"/>
      <c r="F57" s="27"/>
      <c r="G57" s="25"/>
      <c r="H57" s="25"/>
      <c r="I57" s="25"/>
      <c r="J57" s="25"/>
      <c r="K57" s="26"/>
    </row>
    <row r="58" spans="1:11" ht="12.75">
      <c r="A58" s="22"/>
      <c r="B58" s="23"/>
      <c r="C58" s="23"/>
      <c r="D58" s="23"/>
      <c r="E58" s="22"/>
      <c r="F58" s="27"/>
      <c r="G58" s="25"/>
      <c r="H58" s="25"/>
      <c r="I58" s="25"/>
      <c r="J58" s="25"/>
      <c r="K58" s="26"/>
    </row>
    <row r="59" spans="1:11" ht="12.75">
      <c r="A59" s="22"/>
      <c r="B59" s="23"/>
      <c r="C59" s="23"/>
      <c r="D59" s="23"/>
      <c r="E59" s="22"/>
      <c r="F59" s="27"/>
      <c r="G59" s="25"/>
      <c r="H59" s="25"/>
      <c r="I59" s="25"/>
      <c r="J59" s="25"/>
      <c r="K59" s="26"/>
    </row>
    <row r="60" spans="1:11" ht="12.75">
      <c r="A60" s="22"/>
      <c r="B60" s="23"/>
      <c r="C60" s="23"/>
      <c r="D60" s="23"/>
      <c r="E60" s="22"/>
      <c r="F60" s="27"/>
      <c r="G60" s="25"/>
      <c r="H60" s="25"/>
      <c r="I60" s="25"/>
      <c r="J60" s="25"/>
      <c r="K60" s="26"/>
    </row>
    <row r="61" spans="1:11" ht="12.75">
      <c r="A61" s="22"/>
      <c r="B61" s="23"/>
      <c r="C61" s="23"/>
      <c r="D61" s="23"/>
      <c r="E61" s="22"/>
      <c r="F61" s="27"/>
      <c r="G61" s="25"/>
      <c r="H61" s="25"/>
      <c r="I61" s="25"/>
      <c r="J61" s="25"/>
      <c r="K61" s="26"/>
    </row>
    <row r="62" spans="1:11" ht="12.75">
      <c r="A62" s="22"/>
      <c r="B62" s="23"/>
      <c r="C62" s="23"/>
      <c r="D62" s="23"/>
      <c r="E62" s="22"/>
      <c r="F62" s="27"/>
      <c r="G62" s="25"/>
      <c r="H62" s="25"/>
      <c r="I62" s="25"/>
      <c r="J62" s="25"/>
      <c r="K62" s="26"/>
    </row>
    <row r="63" spans="1:11" ht="12.75">
      <c r="A63" s="22"/>
      <c r="B63" s="23"/>
      <c r="C63" s="23"/>
      <c r="D63" s="23"/>
      <c r="E63" s="22"/>
      <c r="F63" s="27"/>
      <c r="G63" s="25"/>
      <c r="H63" s="25"/>
      <c r="I63" s="25"/>
      <c r="J63" s="25"/>
      <c r="K63" s="26"/>
    </row>
    <row r="64" spans="1:11" ht="12.75">
      <c r="A64" s="22"/>
      <c r="B64" s="23"/>
      <c r="C64" s="23"/>
      <c r="D64" s="23"/>
      <c r="E64" s="22"/>
      <c r="F64" s="27"/>
      <c r="G64" s="25"/>
      <c r="H64" s="25"/>
      <c r="I64" s="25"/>
      <c r="J64" s="25"/>
      <c r="K64" s="26"/>
    </row>
    <row r="65" spans="1:11" ht="12.75">
      <c r="A65" s="22"/>
      <c r="B65" s="23"/>
      <c r="C65" s="23"/>
      <c r="D65" s="23"/>
      <c r="E65" s="22"/>
      <c r="F65" s="27"/>
      <c r="G65" s="25"/>
      <c r="H65" s="25"/>
      <c r="I65" s="25"/>
      <c r="J65" s="25"/>
      <c r="K65" s="26"/>
    </row>
    <row r="66" spans="1:11" ht="12.75">
      <c r="A66" s="22"/>
      <c r="B66" s="23"/>
      <c r="C66" s="23"/>
      <c r="D66" s="23"/>
      <c r="E66" s="22"/>
      <c r="F66" s="27"/>
      <c r="G66" s="25"/>
      <c r="H66" s="25"/>
      <c r="I66" s="25"/>
      <c r="J66" s="25"/>
      <c r="K66" s="26"/>
    </row>
    <row r="67" spans="1:11" ht="12.75">
      <c r="A67" s="22"/>
      <c r="B67" s="23"/>
      <c r="C67" s="23"/>
      <c r="D67" s="23"/>
      <c r="E67" s="22"/>
      <c r="F67" s="27"/>
      <c r="G67" s="25"/>
      <c r="H67" s="25"/>
      <c r="I67" s="25"/>
      <c r="J67" s="25"/>
      <c r="K67" s="26"/>
    </row>
    <row r="68" spans="1:11" ht="12.75">
      <c r="A68" s="22"/>
      <c r="B68" s="23"/>
      <c r="C68" s="23"/>
      <c r="D68" s="23"/>
      <c r="E68" s="22"/>
      <c r="F68" s="27"/>
      <c r="G68" s="25"/>
      <c r="H68" s="25"/>
      <c r="I68" s="25"/>
      <c r="J68" s="25"/>
      <c r="K68" s="26"/>
    </row>
    <row r="69" spans="1:11" ht="12.75">
      <c r="A69" s="22"/>
      <c r="B69" s="23"/>
      <c r="C69" s="23"/>
      <c r="D69" s="23"/>
      <c r="E69" s="22"/>
      <c r="F69" s="27"/>
      <c r="G69" s="25"/>
      <c r="H69" s="25"/>
      <c r="I69" s="25"/>
      <c r="J69" s="25"/>
      <c r="K69" s="26"/>
    </row>
    <row r="70" spans="1:11" ht="12.75">
      <c r="A70" s="22"/>
      <c r="B70" s="23"/>
      <c r="C70" s="23"/>
      <c r="D70" s="23"/>
      <c r="E70" s="22"/>
      <c r="F70" s="27"/>
      <c r="G70" s="25"/>
      <c r="H70" s="25"/>
      <c r="I70" s="25"/>
      <c r="J70" s="25"/>
      <c r="K70" s="26"/>
    </row>
    <row r="71" spans="1:11" ht="12.75">
      <c r="A71" s="22"/>
      <c r="B71" s="23"/>
      <c r="C71" s="23"/>
      <c r="D71" s="23"/>
      <c r="E71" s="22"/>
      <c r="F71" s="27"/>
      <c r="G71" s="25"/>
      <c r="H71" s="25"/>
      <c r="I71" s="25"/>
      <c r="J71" s="25"/>
      <c r="K71" s="26"/>
    </row>
    <row r="72" spans="1:11" ht="12.75">
      <c r="A72" s="22"/>
      <c r="B72" s="23"/>
      <c r="C72" s="23"/>
      <c r="D72" s="23"/>
      <c r="E72" s="22"/>
      <c r="F72" s="27"/>
      <c r="G72" s="25"/>
      <c r="H72" s="25"/>
      <c r="I72" s="25"/>
      <c r="J72" s="25"/>
      <c r="K72" s="26"/>
    </row>
  </sheetData>
  <sheetProtection autoFilter="0"/>
  <conditionalFormatting sqref="H2:H72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O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" sqref="N1:O1"/>
    </sheetView>
  </sheetViews>
  <sheetFormatPr defaultColWidth="10.421875" defaultRowHeight="12.75"/>
  <cols>
    <col min="1" max="1" width="3.00390625" style="0" bestFit="1" customWidth="1"/>
    <col min="2" max="2" width="8.140625" style="0" bestFit="1" customWidth="1"/>
    <col min="3" max="3" width="12.57421875" style="0" bestFit="1" customWidth="1"/>
    <col min="4" max="4" width="13.421875" style="0" bestFit="1" customWidth="1"/>
    <col min="5" max="5" width="17.710937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6.710937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6.00390625" style="0" bestFit="1" customWidth="1"/>
    <col min="15" max="15" width="3.00390625" style="0" bestFit="1" customWidth="1"/>
  </cols>
  <sheetData>
    <row r="1" spans="1:15" ht="12.75">
      <c r="A1" s="6" t="s">
        <v>43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45</v>
      </c>
      <c r="G1" s="6" t="s">
        <v>4</v>
      </c>
      <c r="H1" s="6" t="s">
        <v>49</v>
      </c>
      <c r="I1" s="6" t="s">
        <v>35</v>
      </c>
      <c r="J1" s="6" t="s">
        <v>36</v>
      </c>
      <c r="K1" s="6" t="s">
        <v>6</v>
      </c>
      <c r="M1" s="6" t="s">
        <v>51</v>
      </c>
      <c r="N1">
        <f>SUM(K:K)</f>
        <v>0</v>
      </c>
      <c r="O1">
        <f>COUNT(K2:K948)</f>
        <v>0</v>
      </c>
    </row>
  </sheetData>
  <sheetProtection autoFilter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O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421875" defaultRowHeight="12.75"/>
  <cols>
    <col min="1" max="1" width="3.00390625" style="0" bestFit="1" customWidth="1"/>
    <col min="2" max="2" width="8.140625" style="0" bestFit="1" customWidth="1"/>
    <col min="3" max="3" width="12.57421875" style="0" bestFit="1" customWidth="1"/>
    <col min="4" max="4" width="13.421875" style="0" bestFit="1" customWidth="1"/>
    <col min="5" max="5" width="20.14062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6.710937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6.00390625" style="0" bestFit="1" customWidth="1"/>
    <col min="15" max="15" width="3.00390625" style="0" bestFit="1" customWidth="1"/>
  </cols>
  <sheetData>
    <row r="1" spans="1:15" ht="12.75">
      <c r="A1" s="6" t="s">
        <v>43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45</v>
      </c>
      <c r="G1" s="6" t="s">
        <v>4</v>
      </c>
      <c r="H1" s="6" t="s">
        <v>49</v>
      </c>
      <c r="I1" s="6" t="s">
        <v>35</v>
      </c>
      <c r="J1" s="6" t="s">
        <v>36</v>
      </c>
      <c r="K1" s="6" t="s">
        <v>6</v>
      </c>
      <c r="M1" s="6" t="s">
        <v>51</v>
      </c>
      <c r="N1">
        <f>SUM(K:K)</f>
        <v>0</v>
      </c>
      <c r="O1">
        <f>COUNT(K2:K938)</f>
        <v>0</v>
      </c>
    </row>
  </sheetData>
  <sheetProtection autoFilter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O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421875" defaultRowHeight="12.75"/>
  <cols>
    <col min="1" max="1" width="3.00390625" style="0" bestFit="1" customWidth="1"/>
    <col min="2" max="2" width="8.140625" style="0" bestFit="1" customWidth="1"/>
    <col min="3" max="3" width="12.421875" style="0" bestFit="1" customWidth="1"/>
    <col min="4" max="4" width="15.57421875" style="0" bestFit="1" customWidth="1"/>
    <col min="5" max="5" width="22.0039062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7.0039062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6.00390625" style="0" bestFit="1" customWidth="1"/>
    <col min="15" max="15" width="3.00390625" style="0" bestFit="1" customWidth="1"/>
  </cols>
  <sheetData>
    <row r="1" spans="1:15" ht="12.75">
      <c r="A1" s="6" t="s">
        <v>43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45</v>
      </c>
      <c r="G1" s="6" t="s">
        <v>4</v>
      </c>
      <c r="H1" s="6" t="s">
        <v>49</v>
      </c>
      <c r="I1" s="6" t="s">
        <v>35</v>
      </c>
      <c r="J1" s="6" t="s">
        <v>36</v>
      </c>
      <c r="K1" s="6" t="s">
        <v>6</v>
      </c>
      <c r="M1" s="6" t="s">
        <v>51</v>
      </c>
      <c r="N1">
        <f>SUM(K:K)</f>
        <v>0</v>
      </c>
      <c r="O1">
        <f>COUNT(K2:K959)</f>
        <v>0</v>
      </c>
    </row>
  </sheetData>
  <sheetProtection autoFilter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A1:O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421875" defaultRowHeight="12.75"/>
  <cols>
    <col min="1" max="1" width="4.00390625" style="0" bestFit="1" customWidth="1"/>
    <col min="2" max="2" width="8.140625" style="0" bestFit="1" customWidth="1"/>
    <col min="3" max="3" width="16.140625" style="0" bestFit="1" customWidth="1"/>
    <col min="4" max="4" width="10.00390625" style="0" bestFit="1" customWidth="1"/>
    <col min="5" max="5" width="22.00390625" style="0" bestFit="1" customWidth="1"/>
    <col min="6" max="6" width="5.7109375" style="0" bestFit="1" customWidth="1"/>
    <col min="7" max="7" width="4.8515625" style="0" bestFit="1" customWidth="1"/>
    <col min="8" max="8" width="7.28125" style="0" bestFit="1" customWidth="1"/>
    <col min="9" max="9" width="7.0039062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5.00390625" style="0" bestFit="1" customWidth="1"/>
    <col min="15" max="15" width="4.00390625" style="0" bestFit="1" customWidth="1"/>
  </cols>
  <sheetData>
    <row r="1" spans="1:15" ht="12.75">
      <c r="A1" s="6" t="s">
        <v>43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45</v>
      </c>
      <c r="G1" s="6" t="s">
        <v>4</v>
      </c>
      <c r="H1" s="6" t="s">
        <v>49</v>
      </c>
      <c r="I1" s="6" t="s">
        <v>35</v>
      </c>
      <c r="J1" s="6" t="s">
        <v>36</v>
      </c>
      <c r="K1" s="6" t="s">
        <v>6</v>
      </c>
      <c r="M1" s="6" t="s">
        <v>51</v>
      </c>
      <c r="N1">
        <f>SUM(K:K)</f>
        <v>0</v>
      </c>
      <c r="O1">
        <f>COUNT(K2:K897)</f>
        <v>0</v>
      </c>
    </row>
  </sheetData>
  <sheetProtection autoFilter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R32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6.57421875" style="0" bestFit="1" customWidth="1"/>
    <col min="2" max="3" width="4.00390625" style="0" bestFit="1" customWidth="1"/>
    <col min="4" max="4" width="6.57421875" style="0" bestFit="1" customWidth="1"/>
    <col min="5" max="6" width="3.00390625" style="0" bestFit="1" customWidth="1"/>
    <col min="7" max="7" width="6.57421875" style="0" bestFit="1" customWidth="1"/>
    <col min="8" max="9" width="3.00390625" style="0" bestFit="1" customWidth="1"/>
    <col min="10" max="10" width="6.57421875" style="0" bestFit="1" customWidth="1"/>
    <col min="11" max="11" width="4.00390625" style="0" bestFit="1" customWidth="1"/>
    <col min="12" max="12" width="3.00390625" style="0" bestFit="1" customWidth="1"/>
    <col min="13" max="13" width="6.57421875" style="0" bestFit="1" customWidth="1"/>
    <col min="14" max="14" width="3.00390625" style="0" bestFit="1" customWidth="1"/>
    <col min="16" max="16" width="8.8515625" style="0" bestFit="1" customWidth="1"/>
    <col min="17" max="17" width="4.00390625" style="0" bestFit="1" customWidth="1"/>
    <col min="18" max="18" width="8.7109375" style="0" customWidth="1"/>
  </cols>
  <sheetData>
    <row r="1" spans="1:17" ht="12.75">
      <c r="A1" s="78" t="s">
        <v>7</v>
      </c>
      <c r="B1" s="78"/>
      <c r="C1" s="78"/>
      <c r="D1" s="78" t="s">
        <v>8</v>
      </c>
      <c r="E1" s="78"/>
      <c r="F1" s="78"/>
      <c r="G1" s="78" t="s">
        <v>95</v>
      </c>
      <c r="H1" s="78"/>
      <c r="I1" s="78"/>
      <c r="J1" s="78" t="s">
        <v>9</v>
      </c>
      <c r="K1" s="78"/>
      <c r="L1" s="78"/>
      <c r="M1" s="78" t="s">
        <v>64</v>
      </c>
      <c r="N1" s="78"/>
      <c r="P1" s="2" t="s">
        <v>37</v>
      </c>
      <c r="Q1" s="2" t="s">
        <v>41</v>
      </c>
    </row>
    <row r="2" spans="1:17" ht="12.75">
      <c r="A2" s="2" t="s">
        <v>10</v>
      </c>
      <c r="B2" s="2" t="s">
        <v>11</v>
      </c>
      <c r="C2" s="2" t="s">
        <v>12</v>
      </c>
      <c r="D2" s="2" t="s">
        <v>10</v>
      </c>
      <c r="E2" s="2" t="s">
        <v>11</v>
      </c>
      <c r="F2" s="2" t="s">
        <v>12</v>
      </c>
      <c r="G2" s="2" t="s">
        <v>10</v>
      </c>
      <c r="H2" s="2" t="s">
        <v>11</v>
      </c>
      <c r="I2" s="2" t="s">
        <v>12</v>
      </c>
      <c r="J2" s="2" t="s">
        <v>10</v>
      </c>
      <c r="K2" s="2" t="s">
        <v>11</v>
      </c>
      <c r="L2" s="2" t="s">
        <v>12</v>
      </c>
      <c r="M2" s="2" t="s">
        <v>10</v>
      </c>
      <c r="N2" s="2" t="s">
        <v>11</v>
      </c>
      <c r="P2" s="2" t="s">
        <v>107</v>
      </c>
      <c r="Q2" s="1">
        <v>2</v>
      </c>
    </row>
    <row r="3" spans="1:18" ht="12.75">
      <c r="A3" s="8">
        <v>1</v>
      </c>
      <c r="B3" s="1">
        <v>2</v>
      </c>
      <c r="C3" s="1">
        <v>0</v>
      </c>
      <c r="D3" s="1" t="s">
        <v>13</v>
      </c>
      <c r="E3" s="1">
        <v>8</v>
      </c>
      <c r="F3" s="1">
        <v>3</v>
      </c>
      <c r="G3" s="1" t="s">
        <v>14</v>
      </c>
      <c r="H3" s="1">
        <v>6</v>
      </c>
      <c r="I3" s="1">
        <v>2</v>
      </c>
      <c r="J3" s="8">
        <v>1</v>
      </c>
      <c r="K3" s="1">
        <v>1</v>
      </c>
      <c r="L3" s="1">
        <v>0</v>
      </c>
      <c r="M3" s="3">
        <v>3</v>
      </c>
      <c r="N3" s="1">
        <v>3</v>
      </c>
      <c r="P3" s="2" t="s">
        <v>38</v>
      </c>
      <c r="Q3" s="7">
        <v>1.8</v>
      </c>
      <c r="R3" t="s">
        <v>102</v>
      </c>
    </row>
    <row r="4" spans="1:17" ht="12.75">
      <c r="A4" s="8">
        <v>2</v>
      </c>
      <c r="B4" s="1">
        <v>4</v>
      </c>
      <c r="C4" s="1">
        <v>1</v>
      </c>
      <c r="D4" s="1" t="s">
        <v>15</v>
      </c>
      <c r="E4" s="1">
        <v>9</v>
      </c>
      <c r="F4" s="1">
        <v>4</v>
      </c>
      <c r="G4" s="1" t="s">
        <v>16</v>
      </c>
      <c r="H4" s="1">
        <v>8</v>
      </c>
      <c r="I4" s="1">
        <v>3</v>
      </c>
      <c r="J4" s="8">
        <v>2</v>
      </c>
      <c r="K4" s="1">
        <v>2</v>
      </c>
      <c r="L4" s="1">
        <v>0</v>
      </c>
      <c r="M4" s="3" t="s">
        <v>71</v>
      </c>
      <c r="N4" s="1">
        <v>4</v>
      </c>
      <c r="P4" s="2" t="s">
        <v>90</v>
      </c>
      <c r="Q4" s="1">
        <v>1.5</v>
      </c>
    </row>
    <row r="5" spans="1:18" ht="12.75">
      <c r="A5" s="8" t="s">
        <v>750</v>
      </c>
      <c r="B5" s="1">
        <v>6</v>
      </c>
      <c r="C5" s="1">
        <v>2</v>
      </c>
      <c r="D5" s="1" t="s">
        <v>17</v>
      </c>
      <c r="E5" s="1">
        <v>11</v>
      </c>
      <c r="F5" s="1">
        <v>5</v>
      </c>
      <c r="G5" s="1" t="s">
        <v>18</v>
      </c>
      <c r="H5" s="1">
        <v>12</v>
      </c>
      <c r="I5" s="1">
        <v>5</v>
      </c>
      <c r="J5" s="8">
        <v>3</v>
      </c>
      <c r="K5" s="1">
        <v>3</v>
      </c>
      <c r="L5" s="1">
        <v>1</v>
      </c>
      <c r="M5" s="5">
        <v>4</v>
      </c>
      <c r="N5" s="1">
        <v>6</v>
      </c>
      <c r="P5" s="2" t="s">
        <v>100</v>
      </c>
      <c r="Q5" s="1">
        <v>1.5</v>
      </c>
      <c r="R5" t="s">
        <v>101</v>
      </c>
    </row>
    <row r="6" spans="1:17" ht="12.75">
      <c r="A6" s="8">
        <v>3</v>
      </c>
      <c r="B6" s="1">
        <v>10</v>
      </c>
      <c r="C6" s="1">
        <v>4</v>
      </c>
      <c r="D6" s="1" t="s">
        <v>19</v>
      </c>
      <c r="E6" s="1">
        <v>13</v>
      </c>
      <c r="F6" s="1">
        <v>6</v>
      </c>
      <c r="G6" s="1" t="s">
        <v>20</v>
      </c>
      <c r="H6" s="1">
        <v>18</v>
      </c>
      <c r="I6" s="1">
        <v>7</v>
      </c>
      <c r="J6" s="8" t="s">
        <v>70</v>
      </c>
      <c r="K6" s="1">
        <v>4</v>
      </c>
      <c r="L6" s="1">
        <v>2</v>
      </c>
      <c r="M6" s="3" t="s">
        <v>55</v>
      </c>
      <c r="N6" s="1">
        <v>7</v>
      </c>
      <c r="P6" s="2" t="s">
        <v>40</v>
      </c>
      <c r="Q6" s="1">
        <v>1.5</v>
      </c>
    </row>
    <row r="7" spans="1:17" ht="12.75">
      <c r="A7" s="8" t="s">
        <v>70</v>
      </c>
      <c r="B7" s="1">
        <v>14</v>
      </c>
      <c r="C7" s="1">
        <v>6</v>
      </c>
      <c r="D7" s="1" t="s">
        <v>21</v>
      </c>
      <c r="E7" s="1">
        <v>15</v>
      </c>
      <c r="F7" s="1">
        <v>7</v>
      </c>
      <c r="G7" s="1" t="s">
        <v>22</v>
      </c>
      <c r="H7" s="1">
        <v>24</v>
      </c>
      <c r="I7" s="1">
        <v>10</v>
      </c>
      <c r="J7" s="9" t="s">
        <v>71</v>
      </c>
      <c r="K7" s="1">
        <v>5</v>
      </c>
      <c r="L7" s="1">
        <v>2</v>
      </c>
      <c r="M7" s="5" t="s">
        <v>54</v>
      </c>
      <c r="N7" s="1">
        <v>9</v>
      </c>
      <c r="P7" s="2" t="s">
        <v>39</v>
      </c>
      <c r="Q7" s="1">
        <v>1.5</v>
      </c>
    </row>
    <row r="8" spans="1:17" ht="12.75">
      <c r="A8" s="9" t="s">
        <v>71</v>
      </c>
      <c r="B8" s="1">
        <v>18</v>
      </c>
      <c r="C8" s="1">
        <v>8</v>
      </c>
      <c r="D8" s="1" t="s">
        <v>23</v>
      </c>
      <c r="E8" s="1">
        <v>18</v>
      </c>
      <c r="F8" s="1">
        <v>8</v>
      </c>
      <c r="G8" s="1" t="s">
        <v>24</v>
      </c>
      <c r="H8" s="1">
        <v>30</v>
      </c>
      <c r="I8" s="1">
        <v>13</v>
      </c>
      <c r="J8" s="8">
        <v>4</v>
      </c>
      <c r="K8" s="1">
        <v>6</v>
      </c>
      <c r="L8" s="1">
        <v>3</v>
      </c>
      <c r="M8" s="3" t="s">
        <v>57</v>
      </c>
      <c r="N8" s="1">
        <v>11</v>
      </c>
      <c r="P8" s="2" t="s">
        <v>5</v>
      </c>
      <c r="Q8" s="1">
        <v>1.3</v>
      </c>
    </row>
    <row r="9" spans="1:17" ht="12.75">
      <c r="A9" s="8">
        <v>4</v>
      </c>
      <c r="B9" s="1">
        <v>22</v>
      </c>
      <c r="C9" s="1">
        <v>10</v>
      </c>
      <c r="D9" s="1" t="s">
        <v>25</v>
      </c>
      <c r="E9" s="1">
        <v>22</v>
      </c>
      <c r="F9" s="1">
        <v>10</v>
      </c>
      <c r="G9" s="1" t="s">
        <v>26</v>
      </c>
      <c r="H9" s="1">
        <v>38</v>
      </c>
      <c r="I9" s="1">
        <v>17</v>
      </c>
      <c r="J9" s="8" t="s">
        <v>55</v>
      </c>
      <c r="K9" s="1">
        <v>8</v>
      </c>
      <c r="L9" s="1">
        <v>4</v>
      </c>
      <c r="M9" s="5" t="s">
        <v>61</v>
      </c>
      <c r="N9" s="1">
        <v>15</v>
      </c>
      <c r="P9" s="2" t="s">
        <v>50</v>
      </c>
      <c r="Q9" s="1">
        <v>1</v>
      </c>
    </row>
    <row r="10" spans="1:18" ht="12.75">
      <c r="A10" s="8" t="s">
        <v>55</v>
      </c>
      <c r="B10" s="1">
        <v>26</v>
      </c>
      <c r="C10" s="1">
        <v>12</v>
      </c>
      <c r="D10" s="1" t="s">
        <v>27</v>
      </c>
      <c r="E10" s="1">
        <v>27</v>
      </c>
      <c r="F10" s="1">
        <v>12</v>
      </c>
      <c r="G10" s="1" t="s">
        <v>28</v>
      </c>
      <c r="H10" s="1">
        <v>46</v>
      </c>
      <c r="I10" s="1">
        <v>21</v>
      </c>
      <c r="J10" s="9" t="s">
        <v>72</v>
      </c>
      <c r="K10" s="1">
        <v>9</v>
      </c>
      <c r="L10" s="1">
        <v>4</v>
      </c>
      <c r="M10" s="3" t="s">
        <v>53</v>
      </c>
      <c r="N10" s="1">
        <v>20</v>
      </c>
      <c r="P10" s="2" t="s">
        <v>63</v>
      </c>
      <c r="Q10" s="7">
        <v>1</v>
      </c>
      <c r="R10" t="s">
        <v>103</v>
      </c>
    </row>
    <row r="11" spans="1:17" ht="12.75">
      <c r="A11" s="9" t="s">
        <v>72</v>
      </c>
      <c r="B11" s="1">
        <v>30</v>
      </c>
      <c r="C11" s="1">
        <v>14</v>
      </c>
      <c r="D11" s="1" t="s">
        <v>29</v>
      </c>
      <c r="E11" s="1">
        <v>32</v>
      </c>
      <c r="F11" s="1">
        <v>15</v>
      </c>
      <c r="G11" s="1" t="s">
        <v>30</v>
      </c>
      <c r="H11" s="1">
        <v>55</v>
      </c>
      <c r="I11" s="1">
        <v>25</v>
      </c>
      <c r="J11" s="8">
        <v>5</v>
      </c>
      <c r="K11" s="1">
        <v>11</v>
      </c>
      <c r="L11" s="1">
        <v>5</v>
      </c>
      <c r="M11" s="5" t="s">
        <v>56</v>
      </c>
      <c r="N11" s="1">
        <v>23</v>
      </c>
      <c r="P11" s="2" t="s">
        <v>92</v>
      </c>
      <c r="Q11" s="1">
        <v>1</v>
      </c>
    </row>
    <row r="12" spans="1:14" ht="12.75">
      <c r="A12" s="8">
        <v>5</v>
      </c>
      <c r="B12" s="1">
        <v>34</v>
      </c>
      <c r="C12" s="1">
        <v>16</v>
      </c>
      <c r="D12" s="1" t="s">
        <v>31</v>
      </c>
      <c r="E12" s="1">
        <v>39</v>
      </c>
      <c r="F12" s="1">
        <v>18</v>
      </c>
      <c r="G12" s="1" t="s">
        <v>32</v>
      </c>
      <c r="H12" s="1">
        <v>65</v>
      </c>
      <c r="I12" s="1">
        <v>30</v>
      </c>
      <c r="J12" s="8" t="s">
        <v>73</v>
      </c>
      <c r="K12" s="1">
        <v>13</v>
      </c>
      <c r="L12" s="1">
        <v>6</v>
      </c>
      <c r="M12" s="3" t="s">
        <v>60</v>
      </c>
      <c r="N12" s="1">
        <v>26</v>
      </c>
    </row>
    <row r="13" spans="1:14" ht="12.75">
      <c r="A13" s="8" t="s">
        <v>73</v>
      </c>
      <c r="B13" s="1">
        <v>38</v>
      </c>
      <c r="C13" s="1">
        <v>18</v>
      </c>
      <c r="D13" s="1" t="s">
        <v>33</v>
      </c>
      <c r="E13" s="1">
        <v>47</v>
      </c>
      <c r="F13" s="1">
        <v>22</v>
      </c>
      <c r="G13" s="1" t="s">
        <v>34</v>
      </c>
      <c r="H13" s="1">
        <v>78</v>
      </c>
      <c r="I13" s="1">
        <v>35</v>
      </c>
      <c r="J13" s="9" t="s">
        <v>74</v>
      </c>
      <c r="K13" s="1">
        <v>16</v>
      </c>
      <c r="L13" s="1">
        <v>7</v>
      </c>
      <c r="M13" s="5" t="s">
        <v>59</v>
      </c>
      <c r="N13" s="1">
        <v>30</v>
      </c>
    </row>
    <row r="14" spans="1:14" ht="12.75">
      <c r="A14" s="9" t="s">
        <v>74</v>
      </c>
      <c r="B14" s="1">
        <v>42</v>
      </c>
      <c r="C14" s="1">
        <v>20</v>
      </c>
      <c r="D14" s="1"/>
      <c r="E14" s="1"/>
      <c r="F14" s="1"/>
      <c r="G14" s="1"/>
      <c r="H14" s="1"/>
      <c r="I14" s="1"/>
      <c r="J14" s="8">
        <v>6</v>
      </c>
      <c r="K14" s="1">
        <v>18</v>
      </c>
      <c r="L14" s="1">
        <v>8</v>
      </c>
      <c r="M14" s="3" t="s">
        <v>79</v>
      </c>
      <c r="N14" s="1">
        <v>34</v>
      </c>
    </row>
    <row r="15" spans="1:14" ht="12.75">
      <c r="A15" s="8">
        <v>6</v>
      </c>
      <c r="B15" s="1">
        <v>48</v>
      </c>
      <c r="C15" s="1">
        <v>22</v>
      </c>
      <c r="D15" s="1"/>
      <c r="E15" s="1"/>
      <c r="F15" s="1"/>
      <c r="G15" s="1"/>
      <c r="H15" s="1"/>
      <c r="I15" s="1"/>
      <c r="J15" s="8" t="s">
        <v>75</v>
      </c>
      <c r="K15" s="1">
        <v>21</v>
      </c>
      <c r="L15" s="1">
        <v>10</v>
      </c>
      <c r="M15" s="5" t="s">
        <v>58</v>
      </c>
      <c r="N15" s="1">
        <v>39</v>
      </c>
    </row>
    <row r="16" spans="1:14" ht="12.75">
      <c r="A16" s="8" t="s">
        <v>75</v>
      </c>
      <c r="B16" s="1">
        <v>54</v>
      </c>
      <c r="C16" s="1">
        <v>24</v>
      </c>
      <c r="D16" s="1"/>
      <c r="E16" s="1"/>
      <c r="F16" s="1"/>
      <c r="G16" s="1"/>
      <c r="H16" s="1"/>
      <c r="I16" s="1"/>
      <c r="J16" s="9" t="s">
        <v>76</v>
      </c>
      <c r="K16" s="1">
        <v>25</v>
      </c>
      <c r="L16" s="1">
        <v>12</v>
      </c>
      <c r="M16" s="1" t="s">
        <v>62</v>
      </c>
      <c r="N16" s="1">
        <v>44</v>
      </c>
    </row>
    <row r="17" spans="1:14" ht="12.75">
      <c r="A17" s="9" t="s">
        <v>76</v>
      </c>
      <c r="B17" s="1">
        <v>60</v>
      </c>
      <c r="C17" s="1">
        <v>27</v>
      </c>
      <c r="D17" s="1"/>
      <c r="E17" s="1"/>
      <c r="F17" s="1"/>
      <c r="G17" s="1"/>
      <c r="H17" s="1"/>
      <c r="I17" s="1"/>
      <c r="J17" s="8">
        <v>7</v>
      </c>
      <c r="K17" s="1">
        <v>29</v>
      </c>
      <c r="L17" s="1">
        <v>14</v>
      </c>
      <c r="M17" s="1" t="s">
        <v>80</v>
      </c>
      <c r="N17" s="1">
        <v>49</v>
      </c>
    </row>
    <row r="18" spans="1:14" ht="12.75">
      <c r="A18" s="8">
        <v>7</v>
      </c>
      <c r="B18" s="1">
        <v>66</v>
      </c>
      <c r="C18" s="1">
        <v>30</v>
      </c>
      <c r="D18" s="1"/>
      <c r="E18" s="1"/>
      <c r="F18" s="1"/>
      <c r="G18" s="1"/>
      <c r="H18" s="1"/>
      <c r="I18" s="1"/>
      <c r="J18" s="8" t="s">
        <v>66</v>
      </c>
      <c r="K18" s="1">
        <v>33</v>
      </c>
      <c r="L18" s="1">
        <v>16</v>
      </c>
      <c r="M18" s="1" t="s">
        <v>81</v>
      </c>
      <c r="N18" s="1">
        <v>55</v>
      </c>
    </row>
    <row r="19" spans="1:14" ht="12.75">
      <c r="A19" s="8" t="s">
        <v>66</v>
      </c>
      <c r="B19" s="1">
        <v>72</v>
      </c>
      <c r="C19" s="1">
        <v>33</v>
      </c>
      <c r="D19" s="1"/>
      <c r="E19" s="1"/>
      <c r="F19" s="1"/>
      <c r="G19" s="1"/>
      <c r="H19" s="1"/>
      <c r="I19" s="1"/>
      <c r="J19" s="9" t="s">
        <v>65</v>
      </c>
      <c r="K19" s="1">
        <v>38</v>
      </c>
      <c r="L19" s="1">
        <v>18</v>
      </c>
      <c r="M19" s="1" t="s">
        <v>82</v>
      </c>
      <c r="N19" s="1">
        <v>61</v>
      </c>
    </row>
    <row r="20" spans="1:14" ht="12.75">
      <c r="A20" s="9" t="s">
        <v>65</v>
      </c>
      <c r="B20" s="1">
        <v>78</v>
      </c>
      <c r="C20" s="1">
        <v>36</v>
      </c>
      <c r="D20" s="1"/>
      <c r="E20" s="1"/>
      <c r="F20" s="1"/>
      <c r="G20" s="1"/>
      <c r="H20" s="1"/>
      <c r="I20" s="1"/>
      <c r="J20" s="8">
        <v>8</v>
      </c>
      <c r="K20" s="1">
        <v>44</v>
      </c>
      <c r="L20" s="1">
        <v>21</v>
      </c>
      <c r="M20" s="1" t="s">
        <v>83</v>
      </c>
      <c r="N20" s="1">
        <v>67</v>
      </c>
    </row>
    <row r="21" spans="1:14" ht="12.75">
      <c r="A21" s="8">
        <v>8</v>
      </c>
      <c r="B21" s="1">
        <v>84</v>
      </c>
      <c r="C21" s="1">
        <v>39</v>
      </c>
      <c r="D21" s="1"/>
      <c r="E21" s="1"/>
      <c r="F21" s="1"/>
      <c r="G21" s="1"/>
      <c r="H21" s="1"/>
      <c r="I21" s="1"/>
      <c r="J21" s="8" t="s">
        <v>67</v>
      </c>
      <c r="K21" s="1">
        <v>51</v>
      </c>
      <c r="L21" s="1">
        <v>23</v>
      </c>
      <c r="M21" s="1" t="s">
        <v>84</v>
      </c>
      <c r="N21" s="1">
        <v>73</v>
      </c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8" t="s">
        <v>499</v>
      </c>
      <c r="K22" s="1">
        <v>55</v>
      </c>
      <c r="L22" s="1">
        <v>25</v>
      </c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8" t="s">
        <v>68</v>
      </c>
      <c r="K23" s="1">
        <v>59</v>
      </c>
      <c r="L23" s="1">
        <v>27</v>
      </c>
      <c r="M23" s="1" t="s">
        <v>85</v>
      </c>
      <c r="N23" s="1">
        <v>80</v>
      </c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8">
        <v>9</v>
      </c>
      <c r="K24" s="1">
        <v>68</v>
      </c>
      <c r="L24" s="1">
        <v>29</v>
      </c>
      <c r="M24" s="1" t="s">
        <v>86</v>
      </c>
      <c r="N24" s="1">
        <v>87</v>
      </c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8" t="s">
        <v>97</v>
      </c>
      <c r="K25" s="1">
        <v>78</v>
      </c>
      <c r="L25" s="1">
        <v>31</v>
      </c>
      <c r="M25" s="1" t="s">
        <v>87</v>
      </c>
      <c r="N25" s="1">
        <v>94</v>
      </c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8" t="s">
        <v>108</v>
      </c>
      <c r="K26" s="1">
        <v>89</v>
      </c>
      <c r="L26" s="1">
        <v>33</v>
      </c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8">
        <v>10</v>
      </c>
      <c r="K27" s="1">
        <v>101</v>
      </c>
      <c r="L27" s="1">
        <v>35</v>
      </c>
      <c r="M27" s="1"/>
      <c r="N27" s="1"/>
    </row>
    <row r="28" spans="1:3" ht="12.75">
      <c r="A28" s="1"/>
      <c r="B28" s="1"/>
      <c r="C28" s="1"/>
    </row>
    <row r="30" ht="12.75">
      <c r="A30" t="s">
        <v>104</v>
      </c>
    </row>
    <row r="31" ht="12.75">
      <c r="A31" t="s">
        <v>109</v>
      </c>
    </row>
    <row r="32" ht="12.75">
      <c r="A32" t="s">
        <v>110</v>
      </c>
    </row>
  </sheetData>
  <sheetProtection/>
  <mergeCells count="5">
    <mergeCell ref="M1:N1"/>
    <mergeCell ref="A1:C1"/>
    <mergeCell ref="D1:F1"/>
    <mergeCell ref="G1:I1"/>
    <mergeCell ref="J1:L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O171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F94" sqref="F94"/>
    </sheetView>
  </sheetViews>
  <sheetFormatPr defaultColWidth="10.421875" defaultRowHeight="12.75"/>
  <cols>
    <col min="1" max="1" width="3.8515625" style="0" bestFit="1" customWidth="1"/>
    <col min="2" max="2" width="10.140625" style="0" bestFit="1" customWidth="1"/>
    <col min="3" max="3" width="15.28125" style="0" bestFit="1" customWidth="1"/>
    <col min="4" max="4" width="16.57421875" style="0" bestFit="1" customWidth="1"/>
    <col min="5" max="5" width="30.57421875" style="0" bestFit="1" customWidth="1"/>
    <col min="6" max="6" width="8.140625" style="0" bestFit="1" customWidth="1"/>
    <col min="7" max="7" width="4.8515625" style="0" bestFit="1" customWidth="1"/>
    <col min="8" max="8" width="5.7109375" style="0" bestFit="1" customWidth="1"/>
    <col min="9" max="9" width="7.00390625" style="0" bestFit="1" customWidth="1"/>
    <col min="10" max="10" width="6.28125" style="0" bestFit="1" customWidth="1"/>
    <col min="11" max="11" width="5.57421875" style="0" bestFit="1" customWidth="1"/>
    <col min="12" max="12" width="4.57421875" style="0" customWidth="1"/>
    <col min="13" max="13" width="4.00390625" style="0" bestFit="1" customWidth="1"/>
    <col min="14" max="14" width="6.8515625" style="0" bestFit="1" customWidth="1"/>
    <col min="15" max="15" width="3.8515625" style="0" bestFit="1" customWidth="1"/>
  </cols>
  <sheetData>
    <row r="1" spans="1:15" ht="12.75">
      <c r="A1" s="6" t="s">
        <v>43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45</v>
      </c>
      <c r="G1" s="6" t="s">
        <v>4</v>
      </c>
      <c r="H1" s="6" t="s">
        <v>49</v>
      </c>
      <c r="I1" s="6" t="s">
        <v>35</v>
      </c>
      <c r="J1" s="6" t="s">
        <v>36</v>
      </c>
      <c r="K1" s="6" t="s">
        <v>6</v>
      </c>
      <c r="M1" s="6" t="s">
        <v>51</v>
      </c>
      <c r="N1">
        <f>SUM(K:K)</f>
        <v>4134.200000000001</v>
      </c>
      <c r="O1">
        <f>COUNT(K2:K837)</f>
        <v>97</v>
      </c>
    </row>
    <row r="2" spans="1:11" ht="12.75">
      <c r="A2" s="22">
        <v>1</v>
      </c>
      <c r="B2" s="23">
        <v>39949</v>
      </c>
      <c r="C2" s="23" t="s">
        <v>142</v>
      </c>
      <c r="D2" s="23"/>
      <c r="E2" s="22" t="s">
        <v>176</v>
      </c>
      <c r="F2" s="24">
        <v>6</v>
      </c>
      <c r="G2" s="25" t="s">
        <v>5</v>
      </c>
      <c r="H2" s="25" t="s">
        <v>69</v>
      </c>
      <c r="I2" s="25" t="s">
        <v>169</v>
      </c>
      <c r="J2" s="25" t="str">
        <f>IF(OR(G2="TR",G2="TRO"),"B","A")</f>
        <v>B</v>
      </c>
      <c r="K2" s="26">
        <f ca="1">VLOOKUP(F2,OFFSET(Hodnoc!$A$1:$C$28,0,IF(I2="Hory",0,IF(I2="Ledy",3,IF(I2="Písek",6,IF(I2="Skalky",9,IF(I2="Boulder",12,"chyba")))))),IF(J2="A",2,3),0)*VLOOKUP(G2,Hodnoc!$P$1:$Q$11,2,0)</f>
        <v>10.4</v>
      </c>
    </row>
    <row r="3" spans="1:11" ht="12.75">
      <c r="A3" s="22">
        <v>2</v>
      </c>
      <c r="B3" s="23">
        <v>39949</v>
      </c>
      <c r="C3" s="23" t="s">
        <v>142</v>
      </c>
      <c r="D3" s="23"/>
      <c r="E3" s="22" t="s">
        <v>454</v>
      </c>
      <c r="F3" s="24" t="s">
        <v>73</v>
      </c>
      <c r="G3" s="25" t="s">
        <v>5</v>
      </c>
      <c r="H3" s="25" t="s">
        <v>69</v>
      </c>
      <c r="I3" s="25" t="s">
        <v>169</v>
      </c>
      <c r="J3" s="25" t="str">
        <f aca="true" t="shared" si="0" ref="J3:J45">IF(OR(G3="TR",G3="TRO"),"B","A")</f>
        <v>B</v>
      </c>
      <c r="K3" s="26">
        <f ca="1">VLOOKUP(F3,OFFSET(Hodnoc!$A$1:$C$28,0,IF(I3="Hory",0,IF(I3="Ledy",3,IF(I3="Písek",6,IF(I3="Skalky",9,IF(I3="Boulder",12,"chyba")))))),IF(J3="A",2,3),0)*VLOOKUP(G3,Hodnoc!$P$1:$Q$11,2,0)</f>
        <v>7.800000000000001</v>
      </c>
    </row>
    <row r="4" spans="1:11" ht="12.75">
      <c r="A4" s="22">
        <v>3</v>
      </c>
      <c r="B4" s="23">
        <v>39949</v>
      </c>
      <c r="C4" s="23" t="s">
        <v>142</v>
      </c>
      <c r="D4" s="23"/>
      <c r="E4" s="22" t="s">
        <v>174</v>
      </c>
      <c r="F4" s="24" t="s">
        <v>76</v>
      </c>
      <c r="G4" s="25" t="s">
        <v>40</v>
      </c>
      <c r="H4" s="25" t="s">
        <v>69</v>
      </c>
      <c r="I4" s="25" t="s">
        <v>169</v>
      </c>
      <c r="J4" s="25" t="str">
        <f t="shared" si="0"/>
        <v>A</v>
      </c>
      <c r="K4" s="26">
        <f ca="1">VLOOKUP(F4,OFFSET(Hodnoc!$A$1:$C$28,0,IF(I4="Hory",0,IF(I4="Ledy",3,IF(I4="Písek",6,IF(I4="Skalky",9,IF(I4="Boulder",12,"chyba")))))),IF(J4="A",2,3),0)*VLOOKUP(G4,Hodnoc!$P$1:$Q$11,2,0)</f>
        <v>37.5</v>
      </c>
    </row>
    <row r="5" spans="1:11" ht="12.75">
      <c r="A5" s="22">
        <v>4</v>
      </c>
      <c r="B5" s="23">
        <v>39949</v>
      </c>
      <c r="C5" s="23" t="s">
        <v>142</v>
      </c>
      <c r="D5" s="23"/>
      <c r="E5" s="22" t="s">
        <v>458</v>
      </c>
      <c r="F5" s="24" t="s">
        <v>55</v>
      </c>
      <c r="G5" s="25" t="s">
        <v>5</v>
      </c>
      <c r="H5" s="25" t="s">
        <v>69</v>
      </c>
      <c r="I5" s="25" t="s">
        <v>169</v>
      </c>
      <c r="J5" s="25" t="str">
        <f t="shared" si="0"/>
        <v>B</v>
      </c>
      <c r="K5" s="26">
        <f ca="1">VLOOKUP(F5,OFFSET(Hodnoc!$A$1:$C$28,0,IF(I5="Hory",0,IF(I5="Ledy",3,IF(I5="Písek",6,IF(I5="Skalky",9,IF(I5="Boulder",12,"chyba")))))),IF(J5="A",2,3),0)*VLOOKUP(G5,Hodnoc!$P$1:$Q$11,2,0)</f>
        <v>5.2</v>
      </c>
    </row>
    <row r="6" spans="1:11" ht="12.75">
      <c r="A6" s="22">
        <v>5</v>
      </c>
      <c r="B6" s="23">
        <v>39949</v>
      </c>
      <c r="C6" s="23" t="s">
        <v>142</v>
      </c>
      <c r="D6" s="23"/>
      <c r="E6" s="22" t="s">
        <v>189</v>
      </c>
      <c r="F6" s="24">
        <v>6</v>
      </c>
      <c r="G6" s="25" t="s">
        <v>39</v>
      </c>
      <c r="H6" s="25" t="s">
        <v>69</v>
      </c>
      <c r="I6" s="25" t="s">
        <v>169</v>
      </c>
      <c r="J6" s="25" t="str">
        <f t="shared" si="0"/>
        <v>A</v>
      </c>
      <c r="K6" s="26">
        <f ca="1">VLOOKUP(F6,OFFSET(Hodnoc!$A$1:$C$28,0,IF(I6="Hory",0,IF(I6="Ledy",3,IF(I6="Písek",6,IF(I6="Skalky",9,IF(I6="Boulder",12,"chyba")))))),IF(J6="A",2,3),0)*VLOOKUP(G6,Hodnoc!$P$1:$Q$11,2,0)</f>
        <v>27</v>
      </c>
    </row>
    <row r="7" spans="1:11" ht="12.75">
      <c r="A7" s="22">
        <v>6</v>
      </c>
      <c r="B7" s="23">
        <v>39949</v>
      </c>
      <c r="C7" s="23" t="s">
        <v>142</v>
      </c>
      <c r="D7" s="23"/>
      <c r="E7" s="22" t="s">
        <v>175</v>
      </c>
      <c r="F7" s="24" t="s">
        <v>74</v>
      </c>
      <c r="G7" s="25" t="s">
        <v>5</v>
      </c>
      <c r="H7" s="25" t="s">
        <v>69</v>
      </c>
      <c r="I7" s="25" t="s">
        <v>169</v>
      </c>
      <c r="J7" s="25" t="str">
        <f t="shared" si="0"/>
        <v>B</v>
      </c>
      <c r="K7" s="26">
        <f ca="1">VLOOKUP(F7,OFFSET(Hodnoc!$A$1:$C$28,0,IF(I7="Hory",0,IF(I7="Ledy",3,IF(I7="Písek",6,IF(I7="Skalky",9,IF(I7="Boulder",12,"chyba")))))),IF(J7="A",2,3),0)*VLOOKUP(G7,Hodnoc!$P$1:$Q$11,2,0)</f>
        <v>9.1</v>
      </c>
    </row>
    <row r="8" spans="1:11" ht="12.75">
      <c r="A8" s="22">
        <v>7</v>
      </c>
      <c r="B8" s="23">
        <v>39949</v>
      </c>
      <c r="C8" s="23" t="s">
        <v>142</v>
      </c>
      <c r="D8" s="23"/>
      <c r="E8" s="22" t="s">
        <v>435</v>
      </c>
      <c r="F8" s="24">
        <v>4</v>
      </c>
      <c r="G8" s="25" t="s">
        <v>39</v>
      </c>
      <c r="H8" s="25" t="s">
        <v>69</v>
      </c>
      <c r="I8" s="25" t="s">
        <v>169</v>
      </c>
      <c r="J8" s="25" t="str">
        <f t="shared" si="0"/>
        <v>A</v>
      </c>
      <c r="K8" s="26">
        <f ca="1">VLOOKUP(F8,OFFSET(Hodnoc!$A$1:$C$28,0,IF(I8="Hory",0,IF(I8="Ledy",3,IF(I8="Písek",6,IF(I8="Skalky",9,IF(I8="Boulder",12,"chyba")))))),IF(J8="A",2,3),0)*VLOOKUP(G8,Hodnoc!$P$1:$Q$11,2,0)</f>
        <v>9</v>
      </c>
    </row>
    <row r="9" spans="1:11" ht="12.75">
      <c r="A9" s="22">
        <v>8</v>
      </c>
      <c r="B9" s="23">
        <v>39949</v>
      </c>
      <c r="C9" s="23" t="s">
        <v>142</v>
      </c>
      <c r="D9" s="23"/>
      <c r="E9" s="22" t="s">
        <v>180</v>
      </c>
      <c r="F9" s="24" t="s">
        <v>74</v>
      </c>
      <c r="G9" s="25" t="s">
        <v>5</v>
      </c>
      <c r="H9" s="25" t="s">
        <v>69</v>
      </c>
      <c r="I9" s="25" t="s">
        <v>169</v>
      </c>
      <c r="J9" s="25" t="str">
        <f t="shared" si="0"/>
        <v>B</v>
      </c>
      <c r="K9" s="26">
        <f ca="1">VLOOKUP(F9,OFFSET(Hodnoc!$A$1:$C$28,0,IF(I9="Hory",0,IF(I9="Ledy",3,IF(I9="Písek",6,IF(I9="Skalky",9,IF(I9="Boulder",12,"chyba")))))),IF(J9="A",2,3),0)*VLOOKUP(G9,Hodnoc!$P$1:$Q$11,2,0)</f>
        <v>9.1</v>
      </c>
    </row>
    <row r="10" spans="1:11" ht="12.75">
      <c r="A10" s="22">
        <v>9</v>
      </c>
      <c r="B10" s="23">
        <v>39949</v>
      </c>
      <c r="C10" s="23" t="s">
        <v>142</v>
      </c>
      <c r="D10" s="23"/>
      <c r="E10" s="22" t="s">
        <v>461</v>
      </c>
      <c r="F10" s="24">
        <v>5</v>
      </c>
      <c r="G10" s="25" t="s">
        <v>5</v>
      </c>
      <c r="H10" s="25" t="s">
        <v>69</v>
      </c>
      <c r="I10" s="25" t="s">
        <v>169</v>
      </c>
      <c r="J10" s="25" t="str">
        <f t="shared" si="0"/>
        <v>B</v>
      </c>
      <c r="K10" s="26">
        <f ca="1">VLOOKUP(F10,OFFSET(Hodnoc!$A$1:$C$28,0,IF(I10="Hory",0,IF(I10="Ledy",3,IF(I10="Písek",6,IF(I10="Skalky",9,IF(I10="Boulder",12,"chyba")))))),IF(J10="A",2,3),0)*VLOOKUP(G10,Hodnoc!$P$1:$Q$11,2,0)</f>
        <v>6.5</v>
      </c>
    </row>
    <row r="11" spans="1:11" ht="12.75">
      <c r="A11" s="22">
        <v>10</v>
      </c>
      <c r="B11" s="23">
        <v>39949</v>
      </c>
      <c r="C11" s="23" t="s">
        <v>142</v>
      </c>
      <c r="D11" s="23"/>
      <c r="E11" s="22" t="s">
        <v>417</v>
      </c>
      <c r="F11" s="24" t="s">
        <v>74</v>
      </c>
      <c r="G11" s="25" t="s">
        <v>39</v>
      </c>
      <c r="H11" s="25" t="s">
        <v>69</v>
      </c>
      <c r="I11" s="25" t="s">
        <v>169</v>
      </c>
      <c r="J11" s="25" t="str">
        <f t="shared" si="0"/>
        <v>A</v>
      </c>
      <c r="K11" s="26">
        <f ca="1">VLOOKUP(F11,OFFSET(Hodnoc!$A$1:$C$28,0,IF(I11="Hory",0,IF(I11="Ledy",3,IF(I11="Písek",6,IF(I11="Skalky",9,IF(I11="Boulder",12,"chyba")))))),IF(J11="A",2,3),0)*VLOOKUP(G11,Hodnoc!$P$1:$Q$11,2,0)</f>
        <v>24</v>
      </c>
    </row>
    <row r="12" spans="1:11" ht="12.75">
      <c r="A12" s="22">
        <v>11</v>
      </c>
      <c r="B12" s="23">
        <v>39949</v>
      </c>
      <c r="C12" s="23" t="s">
        <v>142</v>
      </c>
      <c r="D12" s="23"/>
      <c r="E12" s="22" t="s">
        <v>183</v>
      </c>
      <c r="F12" s="24" t="s">
        <v>75</v>
      </c>
      <c r="G12" s="25" t="s">
        <v>5</v>
      </c>
      <c r="H12" s="25" t="s">
        <v>69</v>
      </c>
      <c r="I12" s="25" t="s">
        <v>169</v>
      </c>
      <c r="J12" s="25" t="str">
        <f t="shared" si="0"/>
        <v>B</v>
      </c>
      <c r="K12" s="26">
        <f ca="1">VLOOKUP(F12,OFFSET(Hodnoc!$A$1:$C$28,0,IF(I12="Hory",0,IF(I12="Ledy",3,IF(I12="Písek",6,IF(I12="Skalky",9,IF(I12="Boulder",12,"chyba")))))),IF(J12="A",2,3),0)*VLOOKUP(G12,Hodnoc!$P$1:$Q$11,2,0)</f>
        <v>13</v>
      </c>
    </row>
    <row r="13" spans="1:11" ht="12.75">
      <c r="A13" s="22">
        <v>12</v>
      </c>
      <c r="B13" s="23">
        <v>39949</v>
      </c>
      <c r="C13" s="23" t="s">
        <v>142</v>
      </c>
      <c r="D13" s="23"/>
      <c r="E13" s="22" t="s">
        <v>462</v>
      </c>
      <c r="F13" s="24" t="s">
        <v>66</v>
      </c>
      <c r="G13" s="25" t="s">
        <v>39</v>
      </c>
      <c r="H13" s="25" t="s">
        <v>69</v>
      </c>
      <c r="I13" s="25" t="s">
        <v>169</v>
      </c>
      <c r="J13" s="25" t="str">
        <f t="shared" si="0"/>
        <v>A</v>
      </c>
      <c r="K13" s="26">
        <f ca="1">VLOOKUP(F13,OFFSET(Hodnoc!$A$1:$C$28,0,IF(I13="Hory",0,IF(I13="Ledy",3,IF(I13="Písek",6,IF(I13="Skalky",9,IF(I13="Boulder",12,"chyba")))))),IF(J13="A",2,3),0)*VLOOKUP(G13,Hodnoc!$P$1:$Q$11,2,0)</f>
        <v>49.5</v>
      </c>
    </row>
    <row r="14" spans="1:11" ht="12.75">
      <c r="A14" s="22">
        <v>13</v>
      </c>
      <c r="B14" s="23">
        <v>39949</v>
      </c>
      <c r="C14" s="23" t="s">
        <v>142</v>
      </c>
      <c r="D14" s="23"/>
      <c r="E14" s="22" t="s">
        <v>463</v>
      </c>
      <c r="F14" s="24" t="s">
        <v>75</v>
      </c>
      <c r="G14" s="25" t="s">
        <v>5</v>
      </c>
      <c r="H14" s="25" t="s">
        <v>69</v>
      </c>
      <c r="I14" s="25" t="s">
        <v>169</v>
      </c>
      <c r="J14" s="25" t="str">
        <f t="shared" si="0"/>
        <v>B</v>
      </c>
      <c r="K14" s="26">
        <f ca="1">VLOOKUP(F14,OFFSET(Hodnoc!$A$1:$C$28,0,IF(I14="Hory",0,IF(I14="Ledy",3,IF(I14="Písek",6,IF(I14="Skalky",9,IF(I14="Boulder",12,"chyba")))))),IF(J14="A",2,3),0)*VLOOKUP(G14,Hodnoc!$P$1:$Q$11,2,0)</f>
        <v>13</v>
      </c>
    </row>
    <row r="15" spans="1:11" ht="12.75">
      <c r="A15" s="22">
        <v>14</v>
      </c>
      <c r="B15" s="23">
        <v>39949</v>
      </c>
      <c r="C15" s="23" t="s">
        <v>142</v>
      </c>
      <c r="D15" s="23"/>
      <c r="E15" s="22" t="s">
        <v>428</v>
      </c>
      <c r="F15" s="24">
        <v>6</v>
      </c>
      <c r="G15" s="25" t="s">
        <v>39</v>
      </c>
      <c r="H15" s="25" t="s">
        <v>69</v>
      </c>
      <c r="I15" s="25" t="s">
        <v>169</v>
      </c>
      <c r="J15" s="25" t="str">
        <f t="shared" si="0"/>
        <v>A</v>
      </c>
      <c r="K15" s="26">
        <f ca="1">VLOOKUP(F15,OFFSET(Hodnoc!$A$1:$C$28,0,IF(I15="Hory",0,IF(I15="Ledy",3,IF(I15="Písek",6,IF(I15="Skalky",9,IF(I15="Boulder",12,"chyba")))))),IF(J15="A",2,3),0)*VLOOKUP(G15,Hodnoc!$P$1:$Q$11,2,0)</f>
        <v>27</v>
      </c>
    </row>
    <row r="16" spans="1:11" ht="12.75">
      <c r="A16" s="22">
        <v>15</v>
      </c>
      <c r="B16" s="23">
        <v>39949</v>
      </c>
      <c r="C16" s="23" t="s">
        <v>142</v>
      </c>
      <c r="D16" s="23"/>
      <c r="E16" s="22" t="s">
        <v>464</v>
      </c>
      <c r="F16" s="24" t="s">
        <v>70</v>
      </c>
      <c r="G16" s="25" t="s">
        <v>39</v>
      </c>
      <c r="H16" s="25" t="s">
        <v>69</v>
      </c>
      <c r="I16" s="25" t="s">
        <v>169</v>
      </c>
      <c r="J16" s="25" t="str">
        <f t="shared" si="0"/>
        <v>A</v>
      </c>
      <c r="K16" s="26">
        <f ca="1">VLOOKUP(F16,OFFSET(Hodnoc!$A$1:$C$28,0,IF(I16="Hory",0,IF(I16="Ledy",3,IF(I16="Písek",6,IF(I16="Skalky",9,IF(I16="Boulder",12,"chyba")))))),IF(J16="A",2,3),0)*VLOOKUP(G16,Hodnoc!$P$1:$Q$11,2,0)</f>
        <v>6</v>
      </c>
    </row>
    <row r="17" spans="1:11" ht="12.75">
      <c r="A17" s="22">
        <v>16</v>
      </c>
      <c r="B17" s="23">
        <v>39949</v>
      </c>
      <c r="C17" s="23" t="s">
        <v>142</v>
      </c>
      <c r="D17" s="23"/>
      <c r="E17" s="22" t="s">
        <v>146</v>
      </c>
      <c r="F17" s="24" t="s">
        <v>75</v>
      </c>
      <c r="G17" s="25" t="s">
        <v>5</v>
      </c>
      <c r="H17" s="25" t="s">
        <v>69</v>
      </c>
      <c r="I17" s="25" t="s">
        <v>169</v>
      </c>
      <c r="J17" s="25" t="str">
        <f t="shared" si="0"/>
        <v>B</v>
      </c>
      <c r="K17" s="26">
        <f ca="1">VLOOKUP(F17,OFFSET(Hodnoc!$A$1:$C$28,0,IF(I17="Hory",0,IF(I17="Ledy",3,IF(I17="Písek",6,IF(I17="Skalky",9,IF(I17="Boulder",12,"chyba")))))),IF(J17="A",2,3),0)*VLOOKUP(G17,Hodnoc!$P$1:$Q$11,2,0)</f>
        <v>13</v>
      </c>
    </row>
    <row r="18" spans="1:11" ht="12.75">
      <c r="A18" s="22">
        <v>17</v>
      </c>
      <c r="B18" s="23">
        <v>39949</v>
      </c>
      <c r="C18" s="23" t="s">
        <v>142</v>
      </c>
      <c r="D18" s="23"/>
      <c r="E18" s="22" t="s">
        <v>465</v>
      </c>
      <c r="F18" s="24" t="s">
        <v>75</v>
      </c>
      <c r="G18" s="25" t="s">
        <v>39</v>
      </c>
      <c r="H18" s="25" t="s">
        <v>69</v>
      </c>
      <c r="I18" s="25" t="s">
        <v>169</v>
      </c>
      <c r="J18" s="25" t="str">
        <f t="shared" si="0"/>
        <v>A</v>
      </c>
      <c r="K18" s="26">
        <f ca="1">VLOOKUP(F18,OFFSET(Hodnoc!$A$1:$C$28,0,IF(I18="Hory",0,IF(I18="Ledy",3,IF(I18="Písek",6,IF(I18="Skalky",9,IF(I18="Boulder",12,"chyba")))))),IF(J18="A",2,3),0)*VLOOKUP(G18,Hodnoc!$P$1:$Q$11,2,0)</f>
        <v>31.5</v>
      </c>
    </row>
    <row r="19" spans="1:11" ht="12.75">
      <c r="A19" s="22">
        <v>18</v>
      </c>
      <c r="B19" s="23">
        <v>39949</v>
      </c>
      <c r="C19" s="23" t="s">
        <v>142</v>
      </c>
      <c r="D19" s="23"/>
      <c r="E19" s="22" t="s">
        <v>466</v>
      </c>
      <c r="F19" s="24" t="s">
        <v>75</v>
      </c>
      <c r="G19" s="25" t="s">
        <v>5</v>
      </c>
      <c r="H19" s="25" t="s">
        <v>69</v>
      </c>
      <c r="I19" s="25" t="s">
        <v>169</v>
      </c>
      <c r="J19" s="25" t="str">
        <f t="shared" si="0"/>
        <v>B</v>
      </c>
      <c r="K19" s="26">
        <f ca="1">VLOOKUP(F19,OFFSET(Hodnoc!$A$1:$C$28,0,IF(I19="Hory",0,IF(I19="Ledy",3,IF(I19="Písek",6,IF(I19="Skalky",9,IF(I19="Boulder",12,"chyba")))))),IF(J19="A",2,3),0)*VLOOKUP(G19,Hodnoc!$P$1:$Q$11,2,0)</f>
        <v>13</v>
      </c>
    </row>
    <row r="20" spans="1:11" ht="12.75">
      <c r="A20" s="22">
        <v>19</v>
      </c>
      <c r="B20" s="23">
        <v>39949</v>
      </c>
      <c r="C20" s="23" t="s">
        <v>142</v>
      </c>
      <c r="D20" s="23"/>
      <c r="E20" s="22" t="s">
        <v>467</v>
      </c>
      <c r="F20" s="24" t="s">
        <v>76</v>
      </c>
      <c r="G20" s="25" t="s">
        <v>50</v>
      </c>
      <c r="H20" s="25" t="s">
        <v>69</v>
      </c>
      <c r="I20" s="25" t="s">
        <v>169</v>
      </c>
      <c r="J20" s="25" t="str">
        <f t="shared" si="0"/>
        <v>A</v>
      </c>
      <c r="K20" s="26">
        <f ca="1">VLOOKUP(F20,OFFSET(Hodnoc!$A$1:$C$28,0,IF(I20="Hory",0,IF(I20="Ledy",3,IF(I20="Písek",6,IF(I20="Skalky",9,IF(I20="Boulder",12,"chyba")))))),IF(J20="A",2,3),0)*VLOOKUP(G20,Hodnoc!$P$1:$Q$11,2,0)</f>
        <v>25</v>
      </c>
    </row>
    <row r="21" spans="1:11" ht="12.75">
      <c r="A21" s="22">
        <v>20</v>
      </c>
      <c r="B21" s="23">
        <v>39949</v>
      </c>
      <c r="C21" s="23" t="s">
        <v>142</v>
      </c>
      <c r="D21" s="23"/>
      <c r="E21" s="22" t="s">
        <v>468</v>
      </c>
      <c r="F21" s="24" t="s">
        <v>75</v>
      </c>
      <c r="G21" s="25" t="s">
        <v>5</v>
      </c>
      <c r="H21" s="25" t="s">
        <v>69</v>
      </c>
      <c r="I21" s="25" t="s">
        <v>169</v>
      </c>
      <c r="J21" s="25" t="str">
        <f t="shared" si="0"/>
        <v>B</v>
      </c>
      <c r="K21" s="26">
        <f ca="1">VLOOKUP(F21,OFFSET(Hodnoc!$A$1:$C$28,0,IF(I21="Hory",0,IF(I21="Ledy",3,IF(I21="Písek",6,IF(I21="Skalky",9,IF(I21="Boulder",12,"chyba")))))),IF(J21="A",2,3),0)*VLOOKUP(G21,Hodnoc!$P$1:$Q$11,2,0)</f>
        <v>13</v>
      </c>
    </row>
    <row r="22" spans="1:11" ht="12.75">
      <c r="A22" s="22">
        <v>21</v>
      </c>
      <c r="B22" s="23">
        <v>39949</v>
      </c>
      <c r="C22" s="23" t="s">
        <v>142</v>
      </c>
      <c r="D22" s="23"/>
      <c r="E22" s="22" t="s">
        <v>469</v>
      </c>
      <c r="F22" s="24" t="s">
        <v>55</v>
      </c>
      <c r="G22" s="25" t="s">
        <v>5</v>
      </c>
      <c r="H22" s="25" t="s">
        <v>69</v>
      </c>
      <c r="I22" s="25" t="s">
        <v>169</v>
      </c>
      <c r="J22" s="25" t="str">
        <f t="shared" si="0"/>
        <v>B</v>
      </c>
      <c r="K22" s="26">
        <f ca="1">VLOOKUP(F22,OFFSET(Hodnoc!$A$1:$C$28,0,IF(I22="Hory",0,IF(I22="Ledy",3,IF(I22="Písek",6,IF(I22="Skalky",9,IF(I22="Boulder",12,"chyba")))))),IF(J22="A",2,3),0)*VLOOKUP(G22,Hodnoc!$P$1:$Q$11,2,0)</f>
        <v>5.2</v>
      </c>
    </row>
    <row r="23" spans="1:11" ht="12.75">
      <c r="A23" s="22">
        <v>22</v>
      </c>
      <c r="B23" s="23">
        <v>39949</v>
      </c>
      <c r="C23" s="23" t="s">
        <v>142</v>
      </c>
      <c r="D23" s="23"/>
      <c r="E23" s="22" t="s">
        <v>470</v>
      </c>
      <c r="F23" s="24">
        <v>4</v>
      </c>
      <c r="G23" s="25" t="s">
        <v>39</v>
      </c>
      <c r="H23" s="25" t="s">
        <v>69</v>
      </c>
      <c r="I23" s="25" t="s">
        <v>169</v>
      </c>
      <c r="J23" s="25" t="str">
        <f t="shared" si="0"/>
        <v>A</v>
      </c>
      <c r="K23" s="26">
        <f ca="1">VLOOKUP(F23,OFFSET(Hodnoc!$A$1:$C$28,0,IF(I23="Hory",0,IF(I23="Ledy",3,IF(I23="Písek",6,IF(I23="Skalky",9,IF(I23="Boulder",12,"chyba")))))),IF(J23="A",2,3),0)*VLOOKUP(G23,Hodnoc!$P$1:$Q$11,2,0)</f>
        <v>9</v>
      </c>
    </row>
    <row r="24" spans="1:11" ht="12.75">
      <c r="A24" s="22">
        <v>23</v>
      </c>
      <c r="B24" s="23">
        <v>39949</v>
      </c>
      <c r="C24" s="23" t="s">
        <v>142</v>
      </c>
      <c r="D24" s="23"/>
      <c r="E24" s="22" t="s">
        <v>421</v>
      </c>
      <c r="F24" s="24">
        <v>6</v>
      </c>
      <c r="G24" s="25" t="s">
        <v>5</v>
      </c>
      <c r="H24" s="25" t="s">
        <v>69</v>
      </c>
      <c r="I24" s="25" t="s">
        <v>169</v>
      </c>
      <c r="J24" s="25" t="str">
        <f t="shared" si="0"/>
        <v>B</v>
      </c>
      <c r="K24" s="26">
        <f ca="1">VLOOKUP(F24,OFFSET(Hodnoc!$A$1:$C$28,0,IF(I24="Hory",0,IF(I24="Ledy",3,IF(I24="Písek",6,IF(I24="Skalky",9,IF(I24="Boulder",12,"chyba")))))),IF(J24="A",2,3),0)*VLOOKUP(G24,Hodnoc!$P$1:$Q$11,2,0)</f>
        <v>10.4</v>
      </c>
    </row>
    <row r="25" spans="1:11" ht="12.75">
      <c r="A25" s="22">
        <v>24</v>
      </c>
      <c r="B25" s="23">
        <v>39949</v>
      </c>
      <c r="C25" s="23" t="s">
        <v>142</v>
      </c>
      <c r="D25" s="23"/>
      <c r="E25" s="22" t="s">
        <v>420</v>
      </c>
      <c r="F25" s="24">
        <v>5</v>
      </c>
      <c r="G25" s="25" t="s">
        <v>39</v>
      </c>
      <c r="H25" s="25" t="s">
        <v>69</v>
      </c>
      <c r="I25" s="25" t="s">
        <v>169</v>
      </c>
      <c r="J25" s="25" t="str">
        <f t="shared" si="0"/>
        <v>A</v>
      </c>
      <c r="K25" s="26">
        <f ca="1">VLOOKUP(F25,OFFSET(Hodnoc!$A$1:$C$28,0,IF(I25="Hory",0,IF(I25="Ledy",3,IF(I25="Písek",6,IF(I25="Skalky",9,IF(I25="Boulder",12,"chyba")))))),IF(J25="A",2,3),0)*VLOOKUP(G25,Hodnoc!$P$1:$Q$11,2,0)</f>
        <v>16.5</v>
      </c>
    </row>
    <row r="26" spans="1:11" ht="12.75">
      <c r="A26" s="22">
        <v>25</v>
      </c>
      <c r="B26" s="23">
        <v>39949</v>
      </c>
      <c r="C26" s="23" t="s">
        <v>142</v>
      </c>
      <c r="D26" s="23"/>
      <c r="E26" s="22" t="s">
        <v>242</v>
      </c>
      <c r="F26" s="24">
        <v>7</v>
      </c>
      <c r="G26" s="25" t="s">
        <v>5</v>
      </c>
      <c r="H26" s="25" t="s">
        <v>69</v>
      </c>
      <c r="I26" s="25" t="s">
        <v>169</v>
      </c>
      <c r="J26" s="25" t="str">
        <f t="shared" si="0"/>
        <v>B</v>
      </c>
      <c r="K26" s="26">
        <f ca="1">VLOOKUP(F26,OFFSET(Hodnoc!$A$1:$C$28,0,IF(I26="Hory",0,IF(I26="Ledy",3,IF(I26="Písek",6,IF(I26="Skalky",9,IF(I26="Boulder",12,"chyba")))))),IF(J26="A",2,3),0)*VLOOKUP(G26,Hodnoc!$P$1:$Q$11,2,0)</f>
        <v>18.2</v>
      </c>
    </row>
    <row r="27" spans="1:11" ht="12.75">
      <c r="A27" s="22">
        <v>26</v>
      </c>
      <c r="B27" s="23">
        <v>39949</v>
      </c>
      <c r="C27" s="23" t="s">
        <v>142</v>
      </c>
      <c r="D27" s="23"/>
      <c r="E27" s="22" t="s">
        <v>471</v>
      </c>
      <c r="F27" s="24" t="s">
        <v>67</v>
      </c>
      <c r="G27" s="25" t="s">
        <v>50</v>
      </c>
      <c r="H27" s="25" t="s">
        <v>69</v>
      </c>
      <c r="I27" s="25" t="s">
        <v>169</v>
      </c>
      <c r="J27" s="25" t="str">
        <f t="shared" si="0"/>
        <v>A</v>
      </c>
      <c r="K27" s="26">
        <f ca="1">VLOOKUP(F27,OFFSET(Hodnoc!$A$1:$C$28,0,IF(I27="Hory",0,IF(I27="Ledy",3,IF(I27="Písek",6,IF(I27="Skalky",9,IF(I27="Boulder",12,"chyba")))))),IF(J27="A",2,3),0)*VLOOKUP(G27,Hodnoc!$P$1:$Q$11,2,0)</f>
        <v>51</v>
      </c>
    </row>
    <row r="28" spans="1:11" ht="12.75">
      <c r="A28" s="22">
        <v>27</v>
      </c>
      <c r="B28" s="23">
        <v>39949</v>
      </c>
      <c r="C28" s="23" t="s">
        <v>142</v>
      </c>
      <c r="D28" s="23"/>
      <c r="E28" s="22" t="s">
        <v>472</v>
      </c>
      <c r="F28" s="24" t="s">
        <v>75</v>
      </c>
      <c r="G28" s="25" t="s">
        <v>5</v>
      </c>
      <c r="H28" s="25" t="s">
        <v>69</v>
      </c>
      <c r="I28" s="25" t="s">
        <v>169</v>
      </c>
      <c r="J28" s="25" t="str">
        <f t="shared" si="0"/>
        <v>B</v>
      </c>
      <c r="K28" s="26">
        <f ca="1">VLOOKUP(F28,OFFSET(Hodnoc!$A$1:$C$28,0,IF(I28="Hory",0,IF(I28="Ledy",3,IF(I28="Písek",6,IF(I28="Skalky",9,IF(I28="Boulder",12,"chyba")))))),IF(J28="A",2,3),0)*VLOOKUP(G28,Hodnoc!$P$1:$Q$11,2,0)</f>
        <v>13</v>
      </c>
    </row>
    <row r="29" spans="1:11" ht="12.75">
      <c r="A29" s="22">
        <v>28</v>
      </c>
      <c r="B29" s="23">
        <v>39949</v>
      </c>
      <c r="C29" s="23" t="s">
        <v>142</v>
      </c>
      <c r="D29" s="23"/>
      <c r="E29" s="22" t="s">
        <v>168</v>
      </c>
      <c r="F29" s="24" t="s">
        <v>75</v>
      </c>
      <c r="G29" s="25" t="s">
        <v>39</v>
      </c>
      <c r="H29" s="25" t="s">
        <v>69</v>
      </c>
      <c r="I29" s="25" t="s">
        <v>169</v>
      </c>
      <c r="J29" s="25" t="str">
        <f t="shared" si="0"/>
        <v>A</v>
      </c>
      <c r="K29" s="26">
        <f ca="1">VLOOKUP(F29,OFFSET(Hodnoc!$A$1:$C$28,0,IF(I29="Hory",0,IF(I29="Ledy",3,IF(I29="Písek",6,IF(I29="Skalky",9,IF(I29="Boulder",12,"chyba")))))),IF(J29="A",2,3),0)*VLOOKUP(G29,Hodnoc!$P$1:$Q$11,2,0)</f>
        <v>31.5</v>
      </c>
    </row>
    <row r="30" spans="1:11" ht="12.75">
      <c r="A30" s="22">
        <v>29</v>
      </c>
      <c r="B30" s="23">
        <v>39949</v>
      </c>
      <c r="C30" s="23" t="s">
        <v>142</v>
      </c>
      <c r="D30" s="23"/>
      <c r="E30" s="22" t="s">
        <v>184</v>
      </c>
      <c r="F30" s="24" t="s">
        <v>65</v>
      </c>
      <c r="G30" s="25" t="s">
        <v>39</v>
      </c>
      <c r="H30" s="25" t="s">
        <v>69</v>
      </c>
      <c r="I30" s="25" t="s">
        <v>169</v>
      </c>
      <c r="J30" s="25" t="str">
        <f t="shared" si="0"/>
        <v>A</v>
      </c>
      <c r="K30" s="26">
        <f ca="1">VLOOKUP(F30,OFFSET(Hodnoc!$A$1:$C$28,0,IF(I30="Hory",0,IF(I30="Ledy",3,IF(I30="Písek",6,IF(I30="Skalky",9,IF(I30="Boulder",12,"chyba")))))),IF(J30="A",2,3),0)*VLOOKUP(G30,Hodnoc!$P$1:$Q$11,2,0)</f>
        <v>57</v>
      </c>
    </row>
    <row r="31" spans="1:11" ht="12.75">
      <c r="A31" s="22">
        <v>30</v>
      </c>
      <c r="B31" s="23">
        <v>39949</v>
      </c>
      <c r="C31" s="23" t="s">
        <v>142</v>
      </c>
      <c r="D31" s="23"/>
      <c r="E31" s="22" t="s">
        <v>185</v>
      </c>
      <c r="F31" s="24" t="s">
        <v>65</v>
      </c>
      <c r="G31" s="25" t="s">
        <v>5</v>
      </c>
      <c r="H31" s="25" t="s">
        <v>69</v>
      </c>
      <c r="I31" s="25" t="s">
        <v>169</v>
      </c>
      <c r="J31" s="25" t="str">
        <f t="shared" si="0"/>
        <v>B</v>
      </c>
      <c r="K31" s="26">
        <f ca="1">VLOOKUP(F31,OFFSET(Hodnoc!$A$1:$C$28,0,IF(I31="Hory",0,IF(I31="Ledy",3,IF(I31="Písek",6,IF(I31="Skalky",9,IF(I31="Boulder",12,"chyba")))))),IF(J31="A",2,3),0)*VLOOKUP(G31,Hodnoc!$P$1:$Q$11,2,0)</f>
        <v>23.400000000000002</v>
      </c>
    </row>
    <row r="32" spans="1:11" ht="12.75">
      <c r="A32" s="22">
        <v>31</v>
      </c>
      <c r="B32" s="23">
        <v>39949</v>
      </c>
      <c r="C32" s="23" t="s">
        <v>142</v>
      </c>
      <c r="D32" s="23"/>
      <c r="E32" s="22" t="s">
        <v>473</v>
      </c>
      <c r="F32" s="24" t="s">
        <v>73</v>
      </c>
      <c r="G32" s="25" t="s">
        <v>39</v>
      </c>
      <c r="H32" s="25" t="s">
        <v>69</v>
      </c>
      <c r="I32" s="25" t="s">
        <v>169</v>
      </c>
      <c r="J32" s="25" t="str">
        <f t="shared" si="0"/>
        <v>A</v>
      </c>
      <c r="K32" s="26">
        <f ca="1">VLOOKUP(F32,OFFSET(Hodnoc!$A$1:$C$28,0,IF(I32="Hory",0,IF(I32="Ledy",3,IF(I32="Písek",6,IF(I32="Skalky",9,IF(I32="Boulder",12,"chyba")))))),IF(J32="A",2,3),0)*VLOOKUP(G32,Hodnoc!$P$1:$Q$11,2,0)</f>
        <v>19.5</v>
      </c>
    </row>
    <row r="33" spans="1:11" ht="12.75">
      <c r="A33" s="22">
        <v>32</v>
      </c>
      <c r="B33" s="23">
        <v>39949</v>
      </c>
      <c r="C33" s="23" t="s">
        <v>142</v>
      </c>
      <c r="D33" s="23"/>
      <c r="E33" s="22" t="s">
        <v>474</v>
      </c>
      <c r="F33" s="24" t="s">
        <v>74</v>
      </c>
      <c r="G33" s="25" t="s">
        <v>5</v>
      </c>
      <c r="H33" s="25" t="s">
        <v>69</v>
      </c>
      <c r="I33" s="25" t="s">
        <v>169</v>
      </c>
      <c r="J33" s="25" t="str">
        <f t="shared" si="0"/>
        <v>B</v>
      </c>
      <c r="K33" s="26">
        <f ca="1">VLOOKUP(F33,OFFSET(Hodnoc!$A$1:$C$28,0,IF(I33="Hory",0,IF(I33="Ledy",3,IF(I33="Písek",6,IF(I33="Skalky",9,IF(I33="Boulder",12,"chyba")))))),IF(J33="A",2,3),0)*VLOOKUP(G33,Hodnoc!$P$1:$Q$11,2,0)</f>
        <v>9.1</v>
      </c>
    </row>
    <row r="34" spans="1:11" ht="12.75">
      <c r="A34" s="22">
        <v>33</v>
      </c>
      <c r="B34" s="23">
        <v>39949</v>
      </c>
      <c r="C34" s="23" t="s">
        <v>142</v>
      </c>
      <c r="D34" s="23"/>
      <c r="E34" s="22" t="s">
        <v>475</v>
      </c>
      <c r="F34" s="24" t="s">
        <v>75</v>
      </c>
      <c r="G34" s="25" t="s">
        <v>5</v>
      </c>
      <c r="H34" s="25" t="s">
        <v>69</v>
      </c>
      <c r="I34" s="25" t="s">
        <v>169</v>
      </c>
      <c r="J34" s="25" t="str">
        <f t="shared" si="0"/>
        <v>B</v>
      </c>
      <c r="K34" s="26">
        <f ca="1">VLOOKUP(F34,OFFSET(Hodnoc!$A$1:$C$28,0,IF(I34="Hory",0,IF(I34="Ledy",3,IF(I34="Písek",6,IF(I34="Skalky",9,IF(I34="Boulder",12,"chyba")))))),IF(J34="A",2,3),0)*VLOOKUP(G34,Hodnoc!$P$1:$Q$11,2,0)</f>
        <v>13</v>
      </c>
    </row>
    <row r="35" spans="1:11" ht="12.75">
      <c r="A35" s="22">
        <v>34</v>
      </c>
      <c r="B35" s="23">
        <v>39949</v>
      </c>
      <c r="C35" s="23" t="s">
        <v>142</v>
      </c>
      <c r="D35" s="23"/>
      <c r="E35" s="22" t="s">
        <v>186</v>
      </c>
      <c r="F35" s="24">
        <v>7</v>
      </c>
      <c r="G35" s="25" t="s">
        <v>39</v>
      </c>
      <c r="H35" s="25" t="s">
        <v>69</v>
      </c>
      <c r="I35" s="25" t="s">
        <v>169</v>
      </c>
      <c r="J35" s="25" t="str">
        <f t="shared" si="0"/>
        <v>A</v>
      </c>
      <c r="K35" s="26">
        <f ca="1">VLOOKUP(F35,OFFSET(Hodnoc!$A$1:$C$28,0,IF(I35="Hory",0,IF(I35="Ledy",3,IF(I35="Písek",6,IF(I35="Skalky",9,IF(I35="Boulder",12,"chyba")))))),IF(J35="A",2,3),0)*VLOOKUP(G35,Hodnoc!$P$1:$Q$11,2,0)</f>
        <v>43.5</v>
      </c>
    </row>
    <row r="36" spans="1:11" ht="12.75">
      <c r="A36" s="22">
        <v>35</v>
      </c>
      <c r="B36" s="23">
        <v>39949</v>
      </c>
      <c r="C36" s="23" t="s">
        <v>142</v>
      </c>
      <c r="D36" s="23"/>
      <c r="E36" s="22" t="s">
        <v>171</v>
      </c>
      <c r="F36" s="24" t="s">
        <v>75</v>
      </c>
      <c r="G36" s="25" t="s">
        <v>39</v>
      </c>
      <c r="H36" s="25" t="s">
        <v>69</v>
      </c>
      <c r="I36" s="25" t="s">
        <v>169</v>
      </c>
      <c r="J36" s="25" t="str">
        <f t="shared" si="0"/>
        <v>A</v>
      </c>
      <c r="K36" s="26">
        <f ca="1">VLOOKUP(F36,OFFSET(Hodnoc!$A$1:$C$28,0,IF(I36="Hory",0,IF(I36="Ledy",3,IF(I36="Písek",6,IF(I36="Skalky",9,IF(I36="Boulder",12,"chyba")))))),IF(J36="A",2,3),0)*VLOOKUP(G36,Hodnoc!$P$1:$Q$11,2,0)</f>
        <v>31.5</v>
      </c>
    </row>
    <row r="37" spans="1:11" ht="12.75">
      <c r="A37" s="22">
        <v>36</v>
      </c>
      <c r="B37" s="23">
        <v>39949</v>
      </c>
      <c r="C37" s="23" t="s">
        <v>142</v>
      </c>
      <c r="D37" s="23"/>
      <c r="E37" s="22" t="s">
        <v>476</v>
      </c>
      <c r="F37" s="24" t="s">
        <v>66</v>
      </c>
      <c r="G37" s="25" t="s">
        <v>5</v>
      </c>
      <c r="H37" s="25" t="s">
        <v>69</v>
      </c>
      <c r="I37" s="25" t="s">
        <v>169</v>
      </c>
      <c r="J37" s="25" t="str">
        <f t="shared" si="0"/>
        <v>B</v>
      </c>
      <c r="K37" s="26">
        <f ca="1">VLOOKUP(F37,OFFSET(Hodnoc!$A$1:$C$28,0,IF(I37="Hory",0,IF(I37="Ledy",3,IF(I37="Písek",6,IF(I37="Skalky",9,IF(I37="Boulder",12,"chyba")))))),IF(J37="A",2,3),0)*VLOOKUP(G37,Hodnoc!$P$1:$Q$11,2,0)</f>
        <v>20.8</v>
      </c>
    </row>
    <row r="38" spans="1:11" ht="12.75">
      <c r="A38" s="22">
        <v>37</v>
      </c>
      <c r="B38" s="23">
        <v>39949</v>
      </c>
      <c r="C38" s="23" t="s">
        <v>142</v>
      </c>
      <c r="D38" s="23"/>
      <c r="E38" s="22" t="s">
        <v>477</v>
      </c>
      <c r="F38" s="24" t="s">
        <v>66</v>
      </c>
      <c r="G38" s="25" t="s">
        <v>5</v>
      </c>
      <c r="H38" s="25" t="s">
        <v>69</v>
      </c>
      <c r="I38" s="25" t="s">
        <v>169</v>
      </c>
      <c r="J38" s="25" t="str">
        <f t="shared" si="0"/>
        <v>B</v>
      </c>
      <c r="K38" s="26">
        <f ca="1">VLOOKUP(F38,OFFSET(Hodnoc!$A$1:$C$28,0,IF(I38="Hory",0,IF(I38="Ledy",3,IF(I38="Písek",6,IF(I38="Skalky",9,IF(I38="Boulder",12,"chyba")))))),IF(J38="A",2,3),0)*VLOOKUP(G38,Hodnoc!$P$1:$Q$11,2,0)</f>
        <v>20.8</v>
      </c>
    </row>
    <row r="39" spans="1:11" ht="12.75">
      <c r="A39" s="22">
        <v>38</v>
      </c>
      <c r="B39" s="23">
        <v>39949</v>
      </c>
      <c r="C39" s="23" t="s">
        <v>142</v>
      </c>
      <c r="D39" s="23"/>
      <c r="E39" s="22" t="s">
        <v>167</v>
      </c>
      <c r="F39" s="24" t="s">
        <v>74</v>
      </c>
      <c r="G39" s="25" t="s">
        <v>39</v>
      </c>
      <c r="H39" s="25" t="s">
        <v>69</v>
      </c>
      <c r="I39" s="25" t="s">
        <v>169</v>
      </c>
      <c r="J39" s="25" t="str">
        <f t="shared" si="0"/>
        <v>A</v>
      </c>
      <c r="K39" s="26">
        <f ca="1">VLOOKUP(F39,OFFSET(Hodnoc!$A$1:$C$28,0,IF(I39="Hory",0,IF(I39="Ledy",3,IF(I39="Písek",6,IF(I39="Skalky",9,IF(I39="Boulder",12,"chyba")))))),IF(J39="A",2,3),0)*VLOOKUP(G39,Hodnoc!$P$1:$Q$11,2,0)</f>
        <v>24</v>
      </c>
    </row>
    <row r="40" spans="1:11" ht="12.75">
      <c r="A40" s="22">
        <v>39</v>
      </c>
      <c r="B40" s="23">
        <v>39949</v>
      </c>
      <c r="C40" s="23" t="s">
        <v>142</v>
      </c>
      <c r="D40" s="23"/>
      <c r="E40" s="22" t="s">
        <v>478</v>
      </c>
      <c r="F40" s="24">
        <v>7</v>
      </c>
      <c r="G40" s="25" t="s">
        <v>5</v>
      </c>
      <c r="H40" s="25" t="s">
        <v>69</v>
      </c>
      <c r="I40" s="25" t="s">
        <v>169</v>
      </c>
      <c r="J40" s="25" t="str">
        <f t="shared" si="0"/>
        <v>B</v>
      </c>
      <c r="K40" s="26">
        <f ca="1">VLOOKUP(F40,OFFSET(Hodnoc!$A$1:$C$28,0,IF(I40="Hory",0,IF(I40="Ledy",3,IF(I40="Písek",6,IF(I40="Skalky",9,IF(I40="Boulder",12,"chyba")))))),IF(J40="A",2,3),0)*VLOOKUP(G40,Hodnoc!$P$1:$Q$11,2,0)</f>
        <v>18.2</v>
      </c>
    </row>
    <row r="41" spans="1:11" ht="12.75">
      <c r="A41" s="22">
        <v>40</v>
      </c>
      <c r="B41" s="23">
        <v>39949</v>
      </c>
      <c r="C41" s="23" t="s">
        <v>142</v>
      </c>
      <c r="D41" s="23"/>
      <c r="E41" s="22" t="s">
        <v>424</v>
      </c>
      <c r="F41" s="24" t="s">
        <v>73</v>
      </c>
      <c r="G41" s="25" t="s">
        <v>5</v>
      </c>
      <c r="H41" s="25" t="s">
        <v>69</v>
      </c>
      <c r="I41" s="25" t="s">
        <v>169</v>
      </c>
      <c r="J41" s="25" t="str">
        <f t="shared" si="0"/>
        <v>B</v>
      </c>
      <c r="K41" s="26">
        <f ca="1">VLOOKUP(F41,OFFSET(Hodnoc!$A$1:$C$28,0,IF(I41="Hory",0,IF(I41="Ledy",3,IF(I41="Písek",6,IF(I41="Skalky",9,IF(I41="Boulder",12,"chyba")))))),IF(J41="A",2,3),0)*VLOOKUP(G41,Hodnoc!$P$1:$Q$11,2,0)</f>
        <v>7.800000000000001</v>
      </c>
    </row>
    <row r="42" spans="1:11" ht="12.75">
      <c r="A42" s="22">
        <v>41</v>
      </c>
      <c r="B42" s="23">
        <v>39949</v>
      </c>
      <c r="C42" s="23" t="s">
        <v>142</v>
      </c>
      <c r="D42" s="23"/>
      <c r="E42" s="22" t="s">
        <v>240</v>
      </c>
      <c r="F42" s="24" t="s">
        <v>73</v>
      </c>
      <c r="G42" s="25" t="s">
        <v>39</v>
      </c>
      <c r="H42" s="25" t="s">
        <v>69</v>
      </c>
      <c r="I42" s="25" t="s">
        <v>169</v>
      </c>
      <c r="J42" s="25" t="str">
        <f t="shared" si="0"/>
        <v>A</v>
      </c>
      <c r="K42" s="26">
        <f ca="1">VLOOKUP(F42,OFFSET(Hodnoc!$A$1:$C$28,0,IF(I42="Hory",0,IF(I42="Ledy",3,IF(I42="Písek",6,IF(I42="Skalky",9,IF(I42="Boulder",12,"chyba")))))),IF(J42="A",2,3),0)*VLOOKUP(G42,Hodnoc!$P$1:$Q$11,2,0)</f>
        <v>19.5</v>
      </c>
    </row>
    <row r="43" spans="1:11" ht="12.75">
      <c r="A43" s="22">
        <v>42</v>
      </c>
      <c r="B43" s="23">
        <v>39949</v>
      </c>
      <c r="C43" s="23" t="s">
        <v>142</v>
      </c>
      <c r="D43" s="23"/>
      <c r="E43" s="22" t="s">
        <v>238</v>
      </c>
      <c r="F43" s="24">
        <v>6</v>
      </c>
      <c r="G43" s="25" t="s">
        <v>39</v>
      </c>
      <c r="H43" s="25" t="s">
        <v>69</v>
      </c>
      <c r="I43" s="25" t="s">
        <v>169</v>
      </c>
      <c r="J43" s="25" t="str">
        <f t="shared" si="0"/>
        <v>A</v>
      </c>
      <c r="K43" s="26">
        <f ca="1">VLOOKUP(F43,OFFSET(Hodnoc!$A$1:$C$28,0,IF(I43="Hory",0,IF(I43="Ledy",3,IF(I43="Písek",6,IF(I43="Skalky",9,IF(I43="Boulder",12,"chyba")))))),IF(J43="A",2,3),0)*VLOOKUP(G43,Hodnoc!$P$1:$Q$11,2,0)</f>
        <v>27</v>
      </c>
    </row>
    <row r="44" spans="1:11" ht="12.75">
      <c r="A44" s="22">
        <v>43</v>
      </c>
      <c r="B44" s="23">
        <v>39949</v>
      </c>
      <c r="C44" s="23" t="s">
        <v>142</v>
      </c>
      <c r="D44" s="23"/>
      <c r="E44" s="22" t="s">
        <v>423</v>
      </c>
      <c r="F44" s="24" t="s">
        <v>73</v>
      </c>
      <c r="G44" s="25" t="s">
        <v>5</v>
      </c>
      <c r="H44" s="25" t="s">
        <v>69</v>
      </c>
      <c r="I44" s="25" t="s">
        <v>169</v>
      </c>
      <c r="J44" s="25" t="str">
        <f t="shared" si="0"/>
        <v>B</v>
      </c>
      <c r="K44" s="26">
        <f ca="1">VLOOKUP(F44,OFFSET(Hodnoc!$A$1:$C$28,0,IF(I44="Hory",0,IF(I44="Ledy",3,IF(I44="Písek",6,IF(I44="Skalky",9,IF(I44="Boulder",12,"chyba")))))),IF(J44="A",2,3),0)*VLOOKUP(G44,Hodnoc!$P$1:$Q$11,2,0)</f>
        <v>7.800000000000001</v>
      </c>
    </row>
    <row r="45" spans="1:11" ht="12.75">
      <c r="A45" s="22">
        <v>44</v>
      </c>
      <c r="B45" s="23">
        <v>39949</v>
      </c>
      <c r="C45" s="23" t="s">
        <v>142</v>
      </c>
      <c r="D45" s="23"/>
      <c r="E45" s="22" t="s">
        <v>427</v>
      </c>
      <c r="F45" s="24" t="s">
        <v>55</v>
      </c>
      <c r="G45" s="25" t="s">
        <v>39</v>
      </c>
      <c r="H45" s="25" t="s">
        <v>69</v>
      </c>
      <c r="I45" s="25" t="s">
        <v>169</v>
      </c>
      <c r="J45" s="25" t="str">
        <f t="shared" si="0"/>
        <v>A</v>
      </c>
      <c r="K45" s="26">
        <f ca="1">VLOOKUP(F45,OFFSET(Hodnoc!$A$1:$C$28,0,IF(I45="Hory",0,IF(I45="Ledy",3,IF(I45="Písek",6,IF(I45="Skalky",9,IF(I45="Boulder",12,"chyba")))))),IF(J45="A",2,3),0)*VLOOKUP(G45,Hodnoc!$P$1:$Q$11,2,0)</f>
        <v>12</v>
      </c>
    </row>
    <row r="46" spans="1:11" ht="12.75">
      <c r="A46" s="22">
        <v>45</v>
      </c>
      <c r="B46" s="23">
        <v>40002</v>
      </c>
      <c r="C46" s="23" t="s">
        <v>574</v>
      </c>
      <c r="D46" s="23"/>
      <c r="E46" s="22" t="s">
        <v>575</v>
      </c>
      <c r="F46" s="24">
        <v>7</v>
      </c>
      <c r="G46" s="25" t="s">
        <v>38</v>
      </c>
      <c r="H46" s="25" t="s">
        <v>69</v>
      </c>
      <c r="I46" s="25" t="s">
        <v>169</v>
      </c>
      <c r="J46" s="25" t="str">
        <f>IF(OR(G46="TR",G46="TRO"),"B","A")</f>
        <v>A</v>
      </c>
      <c r="K46" s="26">
        <f ca="1">VLOOKUP(F46,OFFSET(Hodnoc!$A$1:$C$28,0,IF(I46="Hory",0,IF(I46="Ledy",3,IF(I46="Písek",6,IF(I46="Skalky",9,IF(I46="Boulder",12,"chyba")))))),IF(J46="A",2,3),0)*VLOOKUP(G46,Hodnoc!$P$1:$Q$11,2,0)</f>
        <v>52.2</v>
      </c>
    </row>
    <row r="47" spans="1:11" ht="12.75">
      <c r="A47" s="22">
        <v>46</v>
      </c>
      <c r="B47" s="23">
        <v>40002</v>
      </c>
      <c r="C47" s="23" t="s">
        <v>574</v>
      </c>
      <c r="D47" s="23"/>
      <c r="E47" s="22" t="s">
        <v>576</v>
      </c>
      <c r="F47" s="24" t="s">
        <v>65</v>
      </c>
      <c r="G47" s="25" t="s">
        <v>39</v>
      </c>
      <c r="H47" s="25" t="s">
        <v>69</v>
      </c>
      <c r="I47" s="25" t="s">
        <v>169</v>
      </c>
      <c r="J47" s="25" t="str">
        <f>IF(OR(G47="TR",G47="TRO"),"B","A")</f>
        <v>A</v>
      </c>
      <c r="K47" s="26">
        <f ca="1">VLOOKUP(F47,OFFSET(Hodnoc!$A$1:$C$28,0,IF(I47="Hory",0,IF(I47="Ledy",3,IF(I47="Písek",6,IF(I47="Skalky",9,IF(I47="Boulder",12,"chyba")))))),IF(J47="A",2,3),0)*VLOOKUP(G47,Hodnoc!$P$1:$Q$11,2,0)</f>
        <v>57</v>
      </c>
    </row>
    <row r="48" spans="1:11" ht="12.75">
      <c r="A48" s="22">
        <v>47</v>
      </c>
      <c r="B48" s="23">
        <v>39986</v>
      </c>
      <c r="C48" s="23" t="s">
        <v>574</v>
      </c>
      <c r="D48" s="23"/>
      <c r="E48" s="22" t="s">
        <v>577</v>
      </c>
      <c r="F48" s="24" t="s">
        <v>66</v>
      </c>
      <c r="G48" s="25" t="s">
        <v>39</v>
      </c>
      <c r="H48" s="25" t="s">
        <v>69</v>
      </c>
      <c r="I48" s="25" t="s">
        <v>169</v>
      </c>
      <c r="J48" s="25" t="str">
        <f>IF(OR(G48="TR",G48="TRO"),"B","A")</f>
        <v>A</v>
      </c>
      <c r="K48" s="26">
        <f ca="1">VLOOKUP(F48,OFFSET(Hodnoc!$A$1:$C$28,0,IF(I48="Hory",0,IF(I48="Ledy",3,IF(I48="Písek",6,IF(I48="Skalky",9,IF(I48="Boulder",12,"chyba")))))),IF(J48="A",2,3),0)*VLOOKUP(G48,Hodnoc!$P$1:$Q$11,2,0)</f>
        <v>49.5</v>
      </c>
    </row>
    <row r="49" spans="1:11" ht="12.75">
      <c r="A49" s="22">
        <v>48</v>
      </c>
      <c r="B49" s="23">
        <v>39986</v>
      </c>
      <c r="C49" s="23" t="s">
        <v>574</v>
      </c>
      <c r="D49" s="23"/>
      <c r="E49" s="22" t="s">
        <v>578</v>
      </c>
      <c r="F49" s="24" t="s">
        <v>67</v>
      </c>
      <c r="G49" s="25" t="s">
        <v>50</v>
      </c>
      <c r="H49" s="25" t="s">
        <v>69</v>
      </c>
      <c r="I49" s="25" t="s">
        <v>169</v>
      </c>
      <c r="J49" s="25" t="str">
        <f>IF(OR(G49="TR",G49="TRO"),"B","A")</f>
        <v>A</v>
      </c>
      <c r="K49" s="26">
        <f ca="1">VLOOKUP(F49,OFFSET(Hodnoc!$A$1:$C$28,0,IF(I49="Hory",0,IF(I49="Ledy",3,IF(I49="Písek",6,IF(I49="Skalky",9,IF(I49="Boulder",12,"chyba")))))),IF(J49="A",2,3),0)*VLOOKUP(G49,Hodnoc!$P$1:$Q$11,2,0)</f>
        <v>51</v>
      </c>
    </row>
    <row r="50" spans="1:11" ht="12.75">
      <c r="A50" s="22">
        <v>49</v>
      </c>
      <c r="B50" s="23">
        <v>39986</v>
      </c>
      <c r="C50" s="23" t="s">
        <v>574</v>
      </c>
      <c r="D50" s="23"/>
      <c r="E50" s="22" t="s">
        <v>579</v>
      </c>
      <c r="F50" s="24">
        <v>7</v>
      </c>
      <c r="G50" s="25" t="s">
        <v>39</v>
      </c>
      <c r="H50" s="25" t="s">
        <v>69</v>
      </c>
      <c r="I50" s="25" t="s">
        <v>169</v>
      </c>
      <c r="J50" s="25" t="str">
        <f>IF(OR(G50="TR",G50="TRO"),"B","A")</f>
        <v>A</v>
      </c>
      <c r="K50" s="26">
        <f ca="1">VLOOKUP(F50,OFFSET(Hodnoc!$A$1:$C$28,0,IF(I50="Hory",0,IF(I50="Ledy",3,IF(I50="Písek",6,IF(I50="Skalky",9,IF(I50="Boulder",12,"chyba")))))),IF(J50="A",2,3),0)*VLOOKUP(G50,Hodnoc!$P$1:$Q$11,2,0)</f>
        <v>43.5</v>
      </c>
    </row>
    <row r="51" spans="1:11" ht="12.75">
      <c r="A51" s="22">
        <v>50</v>
      </c>
      <c r="B51" s="23">
        <v>40018</v>
      </c>
      <c r="C51" s="23" t="s">
        <v>574</v>
      </c>
      <c r="D51" s="23"/>
      <c r="E51" s="22" t="s">
        <v>622</v>
      </c>
      <c r="F51" s="24" t="s">
        <v>72</v>
      </c>
      <c r="G51" s="25" t="s">
        <v>5</v>
      </c>
      <c r="H51" s="25" t="s">
        <v>69</v>
      </c>
      <c r="I51" s="25" t="s">
        <v>169</v>
      </c>
      <c r="J51" s="25" t="str">
        <f aca="true" t="shared" si="1" ref="J51:J57">IF(OR(G51="TR",G51="TRO"),"B","A")</f>
        <v>B</v>
      </c>
      <c r="K51" s="26">
        <f ca="1">VLOOKUP(F51,OFFSET(Hodnoc!$A$1:$C$28,0,IF(I51="Hory",0,IF(I51="Ledy",3,IF(I51="Písek",6,IF(I51="Skalky",9,IF(I51="Boulder",12,"chyba")))))),IF(J51="A",2,3),0)*VLOOKUP(G51,Hodnoc!$P$1:$Q$11,2,0)</f>
        <v>5.2</v>
      </c>
    </row>
    <row r="52" spans="1:11" ht="12.75">
      <c r="A52" s="22">
        <v>51</v>
      </c>
      <c r="B52" s="23">
        <v>40018</v>
      </c>
      <c r="C52" s="23" t="s">
        <v>574</v>
      </c>
      <c r="D52" s="23"/>
      <c r="E52" s="22" t="s">
        <v>623</v>
      </c>
      <c r="F52" s="24" t="s">
        <v>55</v>
      </c>
      <c r="G52" s="25" t="s">
        <v>40</v>
      </c>
      <c r="H52" s="25" t="s">
        <v>69</v>
      </c>
      <c r="I52" s="25" t="s">
        <v>169</v>
      </c>
      <c r="J52" s="25" t="str">
        <f t="shared" si="1"/>
        <v>A</v>
      </c>
      <c r="K52" s="26">
        <f ca="1">VLOOKUP(F52,OFFSET(Hodnoc!$A$1:$C$28,0,IF(I52="Hory",0,IF(I52="Ledy",3,IF(I52="Písek",6,IF(I52="Skalky",9,IF(I52="Boulder",12,"chyba")))))),IF(J52="A",2,3),0)*VLOOKUP(G52,Hodnoc!$P$1:$Q$11,2,0)</f>
        <v>12</v>
      </c>
    </row>
    <row r="53" spans="1:11" ht="12.75">
      <c r="A53" s="22">
        <v>52</v>
      </c>
      <c r="B53" s="23">
        <v>40018</v>
      </c>
      <c r="C53" s="23" t="s">
        <v>574</v>
      </c>
      <c r="D53" s="23"/>
      <c r="E53" s="22" t="s">
        <v>624</v>
      </c>
      <c r="F53" s="24">
        <v>6</v>
      </c>
      <c r="G53" s="25" t="s">
        <v>40</v>
      </c>
      <c r="H53" s="25" t="s">
        <v>69</v>
      </c>
      <c r="I53" s="25" t="s">
        <v>169</v>
      </c>
      <c r="J53" s="25" t="str">
        <f t="shared" si="1"/>
        <v>A</v>
      </c>
      <c r="K53" s="26">
        <f ca="1">VLOOKUP(F53,OFFSET(Hodnoc!$A$1:$C$28,0,IF(I53="Hory",0,IF(I53="Ledy",3,IF(I53="Písek",6,IF(I53="Skalky",9,IF(I53="Boulder",12,"chyba")))))),IF(J53="A",2,3),0)*VLOOKUP(G53,Hodnoc!$P$1:$Q$11,2,0)</f>
        <v>27</v>
      </c>
    </row>
    <row r="54" spans="1:11" ht="12.75">
      <c r="A54" s="22">
        <v>53</v>
      </c>
      <c r="B54" s="23">
        <v>40018</v>
      </c>
      <c r="C54" s="23" t="s">
        <v>574</v>
      </c>
      <c r="D54" s="23"/>
      <c r="E54" s="22" t="s">
        <v>625</v>
      </c>
      <c r="F54" s="24" t="s">
        <v>97</v>
      </c>
      <c r="G54" s="25" t="s">
        <v>40</v>
      </c>
      <c r="H54" s="25" t="s">
        <v>69</v>
      </c>
      <c r="I54" s="25" t="s">
        <v>169</v>
      </c>
      <c r="J54" s="25" t="str">
        <f t="shared" si="1"/>
        <v>A</v>
      </c>
      <c r="K54" s="26">
        <f ca="1">VLOOKUP(F54,OFFSET(Hodnoc!$A$1:$C$28,0,IF(I54="Hory",0,IF(I54="Ledy",3,IF(I54="Písek",6,IF(I54="Skalky",9,IF(I54="Boulder",12,"chyba")))))),IF(J54="A",2,3),0)*VLOOKUP(G54,Hodnoc!$P$1:$Q$11,2,0)</f>
        <v>117</v>
      </c>
    </row>
    <row r="55" spans="1:11" ht="12.75">
      <c r="A55" s="22">
        <v>54</v>
      </c>
      <c r="B55" s="23">
        <v>40018</v>
      </c>
      <c r="C55" s="23" t="s">
        <v>574</v>
      </c>
      <c r="D55" s="23"/>
      <c r="E55" s="22" t="s">
        <v>577</v>
      </c>
      <c r="F55" s="24" t="s">
        <v>66</v>
      </c>
      <c r="G55" s="25" t="s">
        <v>39</v>
      </c>
      <c r="H55" s="25" t="s">
        <v>69</v>
      </c>
      <c r="I55" s="25" t="s">
        <v>169</v>
      </c>
      <c r="J55" s="25" t="str">
        <f t="shared" si="1"/>
        <v>A</v>
      </c>
      <c r="K55" s="26">
        <f ca="1">VLOOKUP(F55,OFFSET(Hodnoc!$A$1:$C$28,0,IF(I55="Hory",0,IF(I55="Ledy",3,IF(I55="Písek",6,IF(I55="Skalky",9,IF(I55="Boulder",12,"chyba")))))),IF(J55="A",2,3),0)*VLOOKUP(G55,Hodnoc!$P$1:$Q$11,2,0)</f>
        <v>49.5</v>
      </c>
    </row>
    <row r="56" spans="1:11" ht="12.75">
      <c r="A56" s="22">
        <v>55</v>
      </c>
      <c r="B56" s="23">
        <v>40017</v>
      </c>
      <c r="C56" s="23" t="s">
        <v>574</v>
      </c>
      <c r="D56" s="23"/>
      <c r="E56" s="22" t="s">
        <v>625</v>
      </c>
      <c r="F56" s="24" t="s">
        <v>97</v>
      </c>
      <c r="G56" s="25" t="s">
        <v>50</v>
      </c>
      <c r="H56" s="25" t="s">
        <v>69</v>
      </c>
      <c r="I56" s="25" t="s">
        <v>169</v>
      </c>
      <c r="J56" s="25" t="str">
        <f t="shared" si="1"/>
        <v>A</v>
      </c>
      <c r="K56" s="26">
        <f ca="1">VLOOKUP(F56,OFFSET(Hodnoc!$A$1:$C$28,0,IF(I56="Hory",0,IF(I56="Ledy",3,IF(I56="Písek",6,IF(I56="Skalky",9,IF(I56="Boulder",12,"chyba")))))),IF(J56="A",2,3),0)*VLOOKUP(G56,Hodnoc!$P$1:$Q$11,2,0)</f>
        <v>78</v>
      </c>
    </row>
    <row r="57" spans="1:11" ht="12.75">
      <c r="A57" s="22">
        <v>56</v>
      </c>
      <c r="B57" s="40">
        <v>40017</v>
      </c>
      <c r="C57" s="41" t="s">
        <v>574</v>
      </c>
      <c r="D57" s="42"/>
      <c r="E57" s="43" t="s">
        <v>577</v>
      </c>
      <c r="F57" s="44" t="s">
        <v>66</v>
      </c>
      <c r="G57" s="41" t="s">
        <v>39</v>
      </c>
      <c r="H57" s="41" t="s">
        <v>69</v>
      </c>
      <c r="I57" s="25" t="s">
        <v>169</v>
      </c>
      <c r="J57" s="25" t="str">
        <f t="shared" si="1"/>
        <v>A</v>
      </c>
      <c r="K57" s="26">
        <f ca="1">VLOOKUP(F57,OFFSET(Hodnoc!$A$1:$C$28,0,IF(I57="Hory",0,IF(I57="Ledy",3,IF(I57="Písek",6,IF(I57="Skalky",9,IF(I57="Boulder",12,"chyba")))))),IF(J57="A",2,3),0)*VLOOKUP(G57,Hodnoc!$P$1:$Q$11,2,0)</f>
        <v>49.5</v>
      </c>
    </row>
    <row r="58" spans="1:11" ht="12.75">
      <c r="A58" s="22">
        <v>57</v>
      </c>
      <c r="B58" s="40">
        <v>40030</v>
      </c>
      <c r="C58" s="41" t="s">
        <v>574</v>
      </c>
      <c r="D58" s="42"/>
      <c r="E58" s="43" t="s">
        <v>579</v>
      </c>
      <c r="F58" s="44">
        <v>7</v>
      </c>
      <c r="G58" s="41" t="s">
        <v>39</v>
      </c>
      <c r="H58" s="41" t="s">
        <v>69</v>
      </c>
      <c r="I58" s="25" t="s">
        <v>169</v>
      </c>
      <c r="J58" s="25" t="str">
        <f aca="true" t="shared" si="2" ref="J58:J64">IF(OR(G58="TR",G58="TRO"),"B","A")</f>
        <v>A</v>
      </c>
      <c r="K58" s="26">
        <f ca="1">VLOOKUP(F58,OFFSET(Hodnoc!$A$1:$C$28,0,IF(I58="Hory",0,IF(I58="Ledy",3,IF(I58="Písek",6,IF(I58="Skalky",9,IF(I58="Boulder",12,"chyba")))))),IF(J58="A",2,3),0)*VLOOKUP(G58,Hodnoc!$P$1:$Q$11,2,0)</f>
        <v>43.5</v>
      </c>
    </row>
    <row r="59" spans="1:11" ht="12.75">
      <c r="A59" s="22">
        <v>58</v>
      </c>
      <c r="B59" s="40">
        <v>40030</v>
      </c>
      <c r="C59" s="41" t="s">
        <v>574</v>
      </c>
      <c r="D59" s="42"/>
      <c r="E59" s="43" t="s">
        <v>721</v>
      </c>
      <c r="F59" s="44" t="s">
        <v>67</v>
      </c>
      <c r="G59" s="41" t="s">
        <v>40</v>
      </c>
      <c r="H59" s="41" t="s">
        <v>69</v>
      </c>
      <c r="I59" s="25" t="s">
        <v>169</v>
      </c>
      <c r="J59" s="25" t="str">
        <f t="shared" si="2"/>
        <v>A</v>
      </c>
      <c r="K59" s="26">
        <f ca="1">VLOOKUP(F59,OFFSET(Hodnoc!$A$1:$C$28,0,IF(I59="Hory",0,IF(I59="Ledy",3,IF(I59="Písek",6,IF(I59="Skalky",9,IF(I59="Boulder",12,"chyba")))))),IF(J59="A",2,3),0)*VLOOKUP(G59,Hodnoc!$P$1:$Q$11,2,0)</f>
        <v>76.5</v>
      </c>
    </row>
    <row r="60" spans="1:11" ht="12.75">
      <c r="A60" s="22">
        <v>59</v>
      </c>
      <c r="B60" s="40">
        <v>40030</v>
      </c>
      <c r="C60" s="41" t="s">
        <v>574</v>
      </c>
      <c r="D60" s="42"/>
      <c r="E60" s="43" t="s">
        <v>722</v>
      </c>
      <c r="F60" s="44">
        <v>7</v>
      </c>
      <c r="G60" s="41" t="s">
        <v>39</v>
      </c>
      <c r="H60" s="41" t="s">
        <v>69</v>
      </c>
      <c r="I60" s="25" t="s">
        <v>169</v>
      </c>
      <c r="J60" s="25" t="str">
        <f t="shared" si="2"/>
        <v>A</v>
      </c>
      <c r="K60" s="26">
        <f ca="1">VLOOKUP(F60,OFFSET(Hodnoc!$A$1:$C$28,0,IF(I60="Hory",0,IF(I60="Ledy",3,IF(I60="Písek",6,IF(I60="Skalky",9,IF(I60="Boulder",12,"chyba")))))),IF(J60="A",2,3),0)*VLOOKUP(G60,Hodnoc!$P$1:$Q$11,2,0)</f>
        <v>43.5</v>
      </c>
    </row>
    <row r="61" spans="1:11" ht="12.75">
      <c r="A61" s="22">
        <v>60</v>
      </c>
      <c r="B61" s="40">
        <v>40030</v>
      </c>
      <c r="C61" s="41" t="s">
        <v>574</v>
      </c>
      <c r="D61" s="42"/>
      <c r="E61" s="43" t="s">
        <v>722</v>
      </c>
      <c r="F61" s="44">
        <v>7</v>
      </c>
      <c r="G61" s="41" t="s">
        <v>40</v>
      </c>
      <c r="H61" s="41" t="s">
        <v>69</v>
      </c>
      <c r="I61" s="25" t="s">
        <v>169</v>
      </c>
      <c r="J61" s="25" t="str">
        <f t="shared" si="2"/>
        <v>A</v>
      </c>
      <c r="K61" s="26">
        <f ca="1">VLOOKUP(F61,OFFSET(Hodnoc!$A$1:$C$28,0,IF(I61="Hory",0,IF(I61="Ledy",3,IF(I61="Písek",6,IF(I61="Skalky",9,IF(I61="Boulder",12,"chyba")))))),IF(J61="A",2,3),0)*VLOOKUP(G61,Hodnoc!$P$1:$Q$11,2,0)</f>
        <v>43.5</v>
      </c>
    </row>
    <row r="62" spans="1:11" ht="12.75">
      <c r="A62" s="22">
        <v>61</v>
      </c>
      <c r="B62" s="40">
        <v>40030</v>
      </c>
      <c r="C62" s="41" t="s">
        <v>574</v>
      </c>
      <c r="D62" s="42"/>
      <c r="E62" s="43" t="s">
        <v>723</v>
      </c>
      <c r="F62" s="44">
        <v>9</v>
      </c>
      <c r="G62" s="41" t="s">
        <v>50</v>
      </c>
      <c r="H62" s="41" t="s">
        <v>69</v>
      </c>
      <c r="I62" s="25" t="s">
        <v>169</v>
      </c>
      <c r="J62" s="25" t="str">
        <f t="shared" si="2"/>
        <v>A</v>
      </c>
      <c r="K62" s="26">
        <f ca="1">VLOOKUP(F62,OFFSET(Hodnoc!$A$1:$C$28,0,IF(I62="Hory",0,IF(I62="Ledy",3,IF(I62="Písek",6,IF(I62="Skalky",9,IF(I62="Boulder",12,"chyba")))))),IF(J62="A",2,3),0)*VLOOKUP(G62,Hodnoc!$P$1:$Q$11,2,0)</f>
        <v>68</v>
      </c>
    </row>
    <row r="63" spans="1:11" ht="12.75">
      <c r="A63" s="22">
        <v>62</v>
      </c>
      <c r="B63" s="40">
        <v>40044</v>
      </c>
      <c r="C63" s="41" t="s">
        <v>574</v>
      </c>
      <c r="D63" s="42"/>
      <c r="E63" s="43" t="s">
        <v>579</v>
      </c>
      <c r="F63" s="44">
        <v>7</v>
      </c>
      <c r="G63" s="41" t="s">
        <v>39</v>
      </c>
      <c r="H63" s="41" t="s">
        <v>69</v>
      </c>
      <c r="I63" s="25" t="s">
        <v>169</v>
      </c>
      <c r="J63" s="25" t="str">
        <f t="shared" si="2"/>
        <v>A</v>
      </c>
      <c r="K63" s="26">
        <f ca="1">VLOOKUP(F63,OFFSET(Hodnoc!$A$1:$C$28,0,IF(I63="Hory",0,IF(I63="Ledy",3,IF(I63="Písek",6,IF(I63="Skalky",9,IF(I63="Boulder",12,"chyba")))))),IF(J63="A",2,3),0)*VLOOKUP(G63,Hodnoc!$P$1:$Q$11,2,0)</f>
        <v>43.5</v>
      </c>
    </row>
    <row r="64" spans="1:11" ht="12.75">
      <c r="A64" s="22">
        <v>63</v>
      </c>
      <c r="B64" s="40">
        <v>40044</v>
      </c>
      <c r="C64" s="41" t="s">
        <v>574</v>
      </c>
      <c r="D64" s="42"/>
      <c r="E64" s="43" t="s">
        <v>724</v>
      </c>
      <c r="F64" s="44">
        <v>9</v>
      </c>
      <c r="G64" s="41" t="s">
        <v>50</v>
      </c>
      <c r="H64" s="41" t="s">
        <v>69</v>
      </c>
      <c r="I64" s="25" t="s">
        <v>169</v>
      </c>
      <c r="J64" s="25" t="str">
        <f t="shared" si="2"/>
        <v>A</v>
      </c>
      <c r="K64" s="26">
        <f ca="1">VLOOKUP(F64,OFFSET(Hodnoc!$A$1:$C$28,0,IF(I64="Hory",0,IF(I64="Ledy",3,IF(I64="Písek",6,IF(I64="Skalky",9,IF(I64="Boulder",12,"chyba")))))),IF(J64="A",2,3),0)*VLOOKUP(G64,Hodnoc!$P$1:$Q$11,2,0)</f>
        <v>68</v>
      </c>
    </row>
    <row r="65" spans="1:11" ht="12.75">
      <c r="A65" s="22">
        <v>64</v>
      </c>
      <c r="B65" s="40">
        <v>40051</v>
      </c>
      <c r="C65" s="41" t="s">
        <v>574</v>
      </c>
      <c r="D65" s="42"/>
      <c r="E65" s="43" t="s">
        <v>779</v>
      </c>
      <c r="F65" s="44">
        <v>9</v>
      </c>
      <c r="G65" s="41" t="s">
        <v>50</v>
      </c>
      <c r="H65" s="41" t="s">
        <v>69</v>
      </c>
      <c r="I65" s="25" t="s">
        <v>169</v>
      </c>
      <c r="J65" s="25" t="str">
        <f aca="true" t="shared" si="3" ref="J65:J73">IF(OR(G65="TR",G65="TRO"),"B","A")</f>
        <v>A</v>
      </c>
      <c r="K65" s="26">
        <f ca="1">VLOOKUP(F65,OFFSET(Hodnoc!$A$1:$C$28,0,IF(I65="Hory",0,IF(I65="Ledy",3,IF(I65="Písek",6,IF(I65="Skalky",9,IF(I65="Boulder",12,"chyba")))))),IF(J65="A",2,3),0)*VLOOKUP(G65,Hodnoc!$P$1:$Q$11,2,0)</f>
        <v>68</v>
      </c>
    </row>
    <row r="66" spans="1:11" ht="12.75">
      <c r="A66" s="22">
        <v>65</v>
      </c>
      <c r="B66" s="40">
        <v>40051</v>
      </c>
      <c r="C66" s="41" t="s">
        <v>574</v>
      </c>
      <c r="D66" s="42"/>
      <c r="E66" s="43" t="s">
        <v>722</v>
      </c>
      <c r="F66" s="44">
        <v>7</v>
      </c>
      <c r="G66" s="41" t="s">
        <v>39</v>
      </c>
      <c r="H66" s="41" t="s">
        <v>69</v>
      </c>
      <c r="I66" s="25" t="s">
        <v>169</v>
      </c>
      <c r="J66" s="25" t="str">
        <f t="shared" si="3"/>
        <v>A</v>
      </c>
      <c r="K66" s="26">
        <f ca="1">VLOOKUP(F66,OFFSET(Hodnoc!$A$1:$C$28,0,IF(I66="Hory",0,IF(I66="Ledy",3,IF(I66="Písek",6,IF(I66="Skalky",9,IF(I66="Boulder",12,"chyba")))))),IF(J66="A",2,3),0)*VLOOKUP(G66,Hodnoc!$P$1:$Q$11,2,0)</f>
        <v>43.5</v>
      </c>
    </row>
    <row r="67" spans="1:11" ht="12.75">
      <c r="A67" s="22">
        <v>66</v>
      </c>
      <c r="B67" s="40">
        <v>40051</v>
      </c>
      <c r="C67" s="41" t="s">
        <v>574</v>
      </c>
      <c r="D67" s="42"/>
      <c r="E67" s="43" t="s">
        <v>780</v>
      </c>
      <c r="F67" s="44">
        <v>9</v>
      </c>
      <c r="G67" s="41" t="s">
        <v>40</v>
      </c>
      <c r="H67" s="41" t="s">
        <v>69</v>
      </c>
      <c r="I67" s="25" t="s">
        <v>169</v>
      </c>
      <c r="J67" s="25" t="str">
        <f t="shared" si="3"/>
        <v>A</v>
      </c>
      <c r="K67" s="26">
        <f ca="1">VLOOKUP(F67,OFFSET(Hodnoc!$A$1:$C$28,0,IF(I67="Hory",0,IF(I67="Ledy",3,IF(I67="Písek",6,IF(I67="Skalky",9,IF(I67="Boulder",12,"chyba")))))),IF(J67="A",2,3),0)*VLOOKUP(G67,Hodnoc!$P$1:$Q$11,2,0)</f>
        <v>102</v>
      </c>
    </row>
    <row r="68" spans="1:11" ht="12.75">
      <c r="A68" s="22">
        <v>67</v>
      </c>
      <c r="B68" s="40">
        <v>40051</v>
      </c>
      <c r="C68" s="41" t="s">
        <v>574</v>
      </c>
      <c r="D68" s="42"/>
      <c r="E68" s="43" t="s">
        <v>780</v>
      </c>
      <c r="F68" s="44">
        <v>9</v>
      </c>
      <c r="G68" s="41" t="s">
        <v>50</v>
      </c>
      <c r="H68" s="41" t="s">
        <v>69</v>
      </c>
      <c r="I68" s="25" t="s">
        <v>169</v>
      </c>
      <c r="J68" s="25" t="str">
        <f t="shared" si="3"/>
        <v>A</v>
      </c>
      <c r="K68" s="26">
        <f ca="1">VLOOKUP(F68,OFFSET(Hodnoc!$A$1:$C$28,0,IF(I68="Hory",0,IF(I68="Ledy",3,IF(I68="Písek",6,IF(I68="Skalky",9,IF(I68="Boulder",12,"chyba")))))),IF(J68="A",2,3),0)*VLOOKUP(G68,Hodnoc!$P$1:$Q$11,2,0)</f>
        <v>68</v>
      </c>
    </row>
    <row r="69" spans="1:11" ht="12.75">
      <c r="A69" s="22">
        <v>68</v>
      </c>
      <c r="B69" s="40">
        <v>40051</v>
      </c>
      <c r="C69" s="41" t="s">
        <v>574</v>
      </c>
      <c r="D69" s="42"/>
      <c r="E69" s="43" t="s">
        <v>781</v>
      </c>
      <c r="F69" s="44">
        <v>8</v>
      </c>
      <c r="G69" s="41" t="s">
        <v>39</v>
      </c>
      <c r="H69" s="41" t="s">
        <v>69</v>
      </c>
      <c r="I69" s="25" t="s">
        <v>169</v>
      </c>
      <c r="J69" s="25" t="str">
        <f t="shared" si="3"/>
        <v>A</v>
      </c>
      <c r="K69" s="26">
        <f ca="1">VLOOKUP(F69,OFFSET(Hodnoc!$A$1:$C$28,0,IF(I69="Hory",0,IF(I69="Ledy",3,IF(I69="Písek",6,IF(I69="Skalky",9,IF(I69="Boulder",12,"chyba")))))),IF(J69="A",2,3),0)*VLOOKUP(G69,Hodnoc!$P$1:$Q$11,2,0)</f>
        <v>66</v>
      </c>
    </row>
    <row r="70" spans="1:11" ht="12.75">
      <c r="A70" s="22">
        <v>69</v>
      </c>
      <c r="B70" s="40">
        <v>40051</v>
      </c>
      <c r="C70" s="41" t="s">
        <v>574</v>
      </c>
      <c r="D70" s="42"/>
      <c r="E70" s="43" t="s">
        <v>577</v>
      </c>
      <c r="F70" s="44" t="s">
        <v>66</v>
      </c>
      <c r="G70" s="41" t="s">
        <v>39</v>
      </c>
      <c r="H70" s="41" t="s">
        <v>69</v>
      </c>
      <c r="I70" s="25" t="s">
        <v>169</v>
      </c>
      <c r="J70" s="25" t="str">
        <f t="shared" si="3"/>
        <v>A</v>
      </c>
      <c r="K70" s="26">
        <f ca="1">VLOOKUP(F70,OFFSET(Hodnoc!$A$1:$C$28,0,IF(I70="Hory",0,IF(I70="Ledy",3,IF(I70="Písek",6,IF(I70="Skalky",9,IF(I70="Boulder",12,"chyba")))))),IF(J70="A",2,3),0)*VLOOKUP(G70,Hodnoc!$P$1:$Q$11,2,0)</f>
        <v>49.5</v>
      </c>
    </row>
    <row r="71" spans="1:11" ht="12.75">
      <c r="A71" s="22">
        <v>70</v>
      </c>
      <c r="B71" s="40">
        <v>40058</v>
      </c>
      <c r="C71" s="41" t="s">
        <v>574</v>
      </c>
      <c r="D71" s="42"/>
      <c r="E71" s="43" t="s">
        <v>782</v>
      </c>
      <c r="F71" s="44">
        <v>9</v>
      </c>
      <c r="G71" s="41" t="s">
        <v>39</v>
      </c>
      <c r="H71" s="41" t="s">
        <v>69</v>
      </c>
      <c r="I71" s="25" t="s">
        <v>169</v>
      </c>
      <c r="J71" s="25" t="str">
        <f t="shared" si="3"/>
        <v>A</v>
      </c>
      <c r="K71" s="26">
        <f ca="1">VLOOKUP(F71,OFFSET(Hodnoc!$A$1:$C$28,0,IF(I71="Hory",0,IF(I71="Ledy",3,IF(I71="Písek",6,IF(I71="Skalky",9,IF(I71="Boulder",12,"chyba")))))),IF(J71="A",2,3),0)*VLOOKUP(G71,Hodnoc!$P$1:$Q$11,2,0)</f>
        <v>102</v>
      </c>
    </row>
    <row r="72" spans="1:11" ht="12.75">
      <c r="A72" s="22">
        <v>71</v>
      </c>
      <c r="B72" s="40">
        <v>40058</v>
      </c>
      <c r="C72" s="41" t="s">
        <v>574</v>
      </c>
      <c r="D72" s="42"/>
      <c r="E72" s="43" t="s">
        <v>781</v>
      </c>
      <c r="F72" s="44">
        <v>8</v>
      </c>
      <c r="G72" s="41" t="s">
        <v>39</v>
      </c>
      <c r="H72" s="41" t="s">
        <v>69</v>
      </c>
      <c r="I72" s="25" t="s">
        <v>169</v>
      </c>
      <c r="J72" s="25" t="str">
        <f t="shared" si="3"/>
        <v>A</v>
      </c>
      <c r="K72" s="26">
        <f ca="1">VLOOKUP(F72,OFFSET(Hodnoc!$A$1:$C$28,0,IF(I72="Hory",0,IF(I72="Ledy",3,IF(I72="Písek",6,IF(I72="Skalky",9,IF(I72="Boulder",12,"chyba")))))),IF(J72="A",2,3),0)*VLOOKUP(G72,Hodnoc!$P$1:$Q$11,2,0)</f>
        <v>66</v>
      </c>
    </row>
    <row r="73" spans="1:11" ht="12.75">
      <c r="A73" s="22">
        <v>72</v>
      </c>
      <c r="B73" s="40">
        <v>40058</v>
      </c>
      <c r="C73" s="41" t="s">
        <v>574</v>
      </c>
      <c r="D73" s="42"/>
      <c r="E73" s="43" t="s">
        <v>577</v>
      </c>
      <c r="F73" s="44" t="s">
        <v>66</v>
      </c>
      <c r="G73" s="41" t="s">
        <v>39</v>
      </c>
      <c r="H73" s="41" t="s">
        <v>69</v>
      </c>
      <c r="I73" s="25" t="s">
        <v>169</v>
      </c>
      <c r="J73" s="25" t="str">
        <f t="shared" si="3"/>
        <v>A</v>
      </c>
      <c r="K73" s="26">
        <f ca="1">VLOOKUP(F73,OFFSET(Hodnoc!$A$1:$C$28,0,IF(I73="Hory",0,IF(I73="Ledy",3,IF(I73="Písek",6,IF(I73="Skalky",9,IF(I73="Boulder",12,"chyba")))))),IF(J73="A",2,3),0)*VLOOKUP(G73,Hodnoc!$P$1:$Q$11,2,0)</f>
        <v>49.5</v>
      </c>
    </row>
    <row r="74" spans="1:11" ht="12.75">
      <c r="A74" s="22">
        <v>73</v>
      </c>
      <c r="B74" s="40">
        <v>40083</v>
      </c>
      <c r="C74" s="41" t="s">
        <v>198</v>
      </c>
      <c r="D74" s="42"/>
      <c r="E74" s="43" t="s">
        <v>883</v>
      </c>
      <c r="F74" s="44" t="s">
        <v>68</v>
      </c>
      <c r="G74" s="41" t="s">
        <v>50</v>
      </c>
      <c r="H74" s="41" t="s">
        <v>69</v>
      </c>
      <c r="I74" s="25" t="s">
        <v>169</v>
      </c>
      <c r="J74" s="25" t="str">
        <f aca="true" t="shared" si="4" ref="J74:J89">IF(OR(G74="TR",G74="TRO"),"B","A")</f>
        <v>A</v>
      </c>
      <c r="K74" s="26">
        <f ca="1">VLOOKUP(F74,OFFSET(Hodnoc!$A$1:$C$28,0,IF(I74="Hory",0,IF(I74="Ledy",3,IF(I74="Písek",6,IF(I74="Skalky",9,IF(I74="Boulder",12,"chyba")))))),IF(J74="A",2,3),0)*VLOOKUP(G74,Hodnoc!$P$1:$Q$11,2,0)</f>
        <v>59</v>
      </c>
    </row>
    <row r="75" spans="1:11" ht="12.75">
      <c r="A75" s="22">
        <v>74</v>
      </c>
      <c r="B75" s="40">
        <v>40083</v>
      </c>
      <c r="C75" s="41" t="s">
        <v>198</v>
      </c>
      <c r="D75" s="42"/>
      <c r="E75" s="43" t="s">
        <v>884</v>
      </c>
      <c r="F75" s="44" t="s">
        <v>65</v>
      </c>
      <c r="G75" s="41" t="s">
        <v>38</v>
      </c>
      <c r="H75" s="41" t="s">
        <v>69</v>
      </c>
      <c r="I75" s="25" t="s">
        <v>169</v>
      </c>
      <c r="J75" s="25" t="str">
        <f t="shared" si="4"/>
        <v>A</v>
      </c>
      <c r="K75" s="26">
        <f ca="1">VLOOKUP(F75,OFFSET(Hodnoc!$A$1:$C$28,0,IF(I75="Hory",0,IF(I75="Ledy",3,IF(I75="Písek",6,IF(I75="Skalky",9,IF(I75="Boulder",12,"chyba")))))),IF(J75="A",2,3),0)*VLOOKUP(G75,Hodnoc!$P$1:$Q$11,2,0)</f>
        <v>68.4</v>
      </c>
    </row>
    <row r="76" spans="1:11" ht="12.75">
      <c r="A76" s="22">
        <v>75</v>
      </c>
      <c r="B76" s="40">
        <v>40083</v>
      </c>
      <c r="C76" s="41" t="s">
        <v>198</v>
      </c>
      <c r="D76" s="42"/>
      <c r="E76" s="43" t="s">
        <v>885</v>
      </c>
      <c r="F76" s="44" t="s">
        <v>66</v>
      </c>
      <c r="G76" s="41" t="s">
        <v>38</v>
      </c>
      <c r="H76" s="41" t="s">
        <v>69</v>
      </c>
      <c r="I76" s="25" t="s">
        <v>169</v>
      </c>
      <c r="J76" s="25" t="str">
        <f t="shared" si="4"/>
        <v>A</v>
      </c>
      <c r="K76" s="26">
        <f ca="1">VLOOKUP(F76,OFFSET(Hodnoc!$A$1:$C$28,0,IF(I76="Hory",0,IF(I76="Ledy",3,IF(I76="Písek",6,IF(I76="Skalky",9,IF(I76="Boulder",12,"chyba")))))),IF(J76="A",2,3),0)*VLOOKUP(G76,Hodnoc!$P$1:$Q$11,2,0)</f>
        <v>59.4</v>
      </c>
    </row>
    <row r="77" spans="1:11" ht="12.75">
      <c r="A77" s="22">
        <v>76</v>
      </c>
      <c r="B77" s="40">
        <v>40083</v>
      </c>
      <c r="C77" s="41" t="s">
        <v>198</v>
      </c>
      <c r="D77" s="42"/>
      <c r="E77" s="43" t="s">
        <v>886</v>
      </c>
      <c r="F77" s="44">
        <v>9</v>
      </c>
      <c r="G77" s="41" t="s">
        <v>40</v>
      </c>
      <c r="H77" s="41" t="s">
        <v>69</v>
      </c>
      <c r="I77" s="25" t="s">
        <v>169</v>
      </c>
      <c r="J77" s="25" t="str">
        <f t="shared" si="4"/>
        <v>A</v>
      </c>
      <c r="K77" s="26">
        <f ca="1">VLOOKUP(F77,OFFSET(Hodnoc!$A$1:$C$28,0,IF(I77="Hory",0,IF(I77="Ledy",3,IF(I77="Písek",6,IF(I77="Skalky",9,IF(I77="Boulder",12,"chyba")))))),IF(J77="A",2,3),0)*VLOOKUP(G77,Hodnoc!$P$1:$Q$11,2,0)</f>
        <v>102</v>
      </c>
    </row>
    <row r="78" spans="1:11" ht="12.75">
      <c r="A78" s="22">
        <v>77</v>
      </c>
      <c r="B78" s="40">
        <v>40083</v>
      </c>
      <c r="C78" s="41" t="s">
        <v>198</v>
      </c>
      <c r="D78" s="42"/>
      <c r="E78" s="43" t="s">
        <v>886</v>
      </c>
      <c r="F78" s="44">
        <v>9</v>
      </c>
      <c r="G78" s="41" t="s">
        <v>50</v>
      </c>
      <c r="H78" s="41" t="s">
        <v>69</v>
      </c>
      <c r="I78" s="25" t="s">
        <v>169</v>
      </c>
      <c r="J78" s="25" t="str">
        <f t="shared" si="4"/>
        <v>A</v>
      </c>
      <c r="K78" s="26">
        <f ca="1">VLOOKUP(F78,OFFSET(Hodnoc!$A$1:$C$28,0,IF(I78="Hory",0,IF(I78="Ledy",3,IF(I78="Písek",6,IF(I78="Skalky",9,IF(I78="Boulder",12,"chyba")))))),IF(J78="A",2,3),0)*VLOOKUP(G78,Hodnoc!$P$1:$Q$11,2,0)</f>
        <v>68</v>
      </c>
    </row>
    <row r="79" spans="1:11" ht="12.75">
      <c r="A79" s="22">
        <v>78</v>
      </c>
      <c r="B79" s="40">
        <v>40083</v>
      </c>
      <c r="C79" s="41" t="s">
        <v>198</v>
      </c>
      <c r="D79" s="42"/>
      <c r="E79" s="43" t="s">
        <v>887</v>
      </c>
      <c r="F79" s="44" t="s">
        <v>74</v>
      </c>
      <c r="G79" s="41" t="s">
        <v>38</v>
      </c>
      <c r="H79" s="41" t="s">
        <v>69</v>
      </c>
      <c r="I79" s="25" t="s">
        <v>169</v>
      </c>
      <c r="J79" s="25" t="str">
        <f t="shared" si="4"/>
        <v>A</v>
      </c>
      <c r="K79" s="26">
        <f ca="1">VLOOKUP(F79,OFFSET(Hodnoc!$A$1:$C$28,0,IF(I79="Hory",0,IF(I79="Ledy",3,IF(I79="Písek",6,IF(I79="Skalky",9,IF(I79="Boulder",12,"chyba")))))),IF(J79="A",2,3),0)*VLOOKUP(G79,Hodnoc!$P$1:$Q$11,2,0)</f>
        <v>28.8</v>
      </c>
    </row>
    <row r="80" spans="1:11" ht="12.75">
      <c r="A80" s="22">
        <v>79</v>
      </c>
      <c r="B80" s="40">
        <v>40082</v>
      </c>
      <c r="C80" s="41" t="s">
        <v>198</v>
      </c>
      <c r="D80" s="42"/>
      <c r="E80" s="43" t="s">
        <v>886</v>
      </c>
      <c r="F80" s="44">
        <v>9</v>
      </c>
      <c r="G80" s="41" t="s">
        <v>50</v>
      </c>
      <c r="H80" s="41" t="s">
        <v>69</v>
      </c>
      <c r="I80" s="25" t="s">
        <v>169</v>
      </c>
      <c r="J80" s="25" t="str">
        <f t="shared" si="4"/>
        <v>A</v>
      </c>
      <c r="K80" s="26">
        <f ca="1">VLOOKUP(F80,OFFSET(Hodnoc!$A$1:$C$28,0,IF(I80="Hory",0,IF(I80="Ledy",3,IF(I80="Písek",6,IF(I80="Skalky",9,IF(I80="Boulder",12,"chyba")))))),IF(J80="A",2,3),0)*VLOOKUP(G80,Hodnoc!$P$1:$Q$11,2,0)</f>
        <v>68</v>
      </c>
    </row>
    <row r="81" spans="1:11" ht="12.75">
      <c r="A81" s="22">
        <v>80</v>
      </c>
      <c r="B81" s="40">
        <v>40082</v>
      </c>
      <c r="C81" s="41" t="s">
        <v>198</v>
      </c>
      <c r="D81" s="42"/>
      <c r="E81" s="43" t="s">
        <v>886</v>
      </c>
      <c r="F81" s="44">
        <v>9</v>
      </c>
      <c r="G81" s="41" t="s">
        <v>50</v>
      </c>
      <c r="H81" s="41" t="s">
        <v>69</v>
      </c>
      <c r="I81" s="25" t="s">
        <v>169</v>
      </c>
      <c r="J81" s="25" t="str">
        <f t="shared" si="4"/>
        <v>A</v>
      </c>
      <c r="K81" s="26">
        <f ca="1">VLOOKUP(F81,OFFSET(Hodnoc!$A$1:$C$28,0,IF(I81="Hory",0,IF(I81="Ledy",3,IF(I81="Písek",6,IF(I81="Skalky",9,IF(I81="Boulder",12,"chyba")))))),IF(J81="A",2,3),0)*VLOOKUP(G81,Hodnoc!$P$1:$Q$11,2,0)</f>
        <v>68</v>
      </c>
    </row>
    <row r="82" spans="1:11" ht="12.75">
      <c r="A82" s="22">
        <v>81</v>
      </c>
      <c r="B82" s="40">
        <v>40082</v>
      </c>
      <c r="C82" s="41" t="s">
        <v>198</v>
      </c>
      <c r="D82" s="42"/>
      <c r="E82" s="43" t="s">
        <v>886</v>
      </c>
      <c r="F82" s="44">
        <v>9</v>
      </c>
      <c r="G82" s="41" t="s">
        <v>50</v>
      </c>
      <c r="H82" s="41" t="s">
        <v>69</v>
      </c>
      <c r="I82" s="25" t="s">
        <v>169</v>
      </c>
      <c r="J82" s="25" t="str">
        <f t="shared" si="4"/>
        <v>A</v>
      </c>
      <c r="K82" s="26">
        <f ca="1">VLOOKUP(F82,OFFSET(Hodnoc!$A$1:$C$28,0,IF(I82="Hory",0,IF(I82="Ledy",3,IF(I82="Písek",6,IF(I82="Skalky",9,IF(I82="Boulder",12,"chyba")))))),IF(J82="A",2,3),0)*VLOOKUP(G82,Hodnoc!$P$1:$Q$11,2,0)</f>
        <v>68</v>
      </c>
    </row>
    <row r="83" spans="1:11" ht="12.75">
      <c r="A83" s="22">
        <v>82</v>
      </c>
      <c r="B83" s="40">
        <v>40082</v>
      </c>
      <c r="C83" s="41" t="s">
        <v>198</v>
      </c>
      <c r="D83" s="42"/>
      <c r="E83" s="43" t="s">
        <v>888</v>
      </c>
      <c r="F83" s="44" t="s">
        <v>75</v>
      </c>
      <c r="G83" s="41" t="s">
        <v>40</v>
      </c>
      <c r="H83" s="41" t="s">
        <v>69</v>
      </c>
      <c r="I83" s="25" t="s">
        <v>169</v>
      </c>
      <c r="J83" s="25" t="str">
        <f t="shared" si="4"/>
        <v>A</v>
      </c>
      <c r="K83" s="26">
        <f ca="1">VLOOKUP(F83,OFFSET(Hodnoc!$A$1:$C$28,0,IF(I83="Hory",0,IF(I83="Ledy",3,IF(I83="Písek",6,IF(I83="Skalky",9,IF(I83="Boulder",12,"chyba")))))),IF(J83="A",2,3),0)*VLOOKUP(G83,Hodnoc!$P$1:$Q$11,2,0)</f>
        <v>31.5</v>
      </c>
    </row>
    <row r="84" spans="1:11" ht="12.75">
      <c r="A84" s="22">
        <v>83</v>
      </c>
      <c r="B84" s="40">
        <v>40082</v>
      </c>
      <c r="C84" s="41" t="s">
        <v>198</v>
      </c>
      <c r="D84" s="42"/>
      <c r="E84" s="43" t="s">
        <v>889</v>
      </c>
      <c r="F84" s="44" t="s">
        <v>68</v>
      </c>
      <c r="G84" s="41" t="s">
        <v>90</v>
      </c>
      <c r="H84" s="41" t="s">
        <v>69</v>
      </c>
      <c r="I84" s="25" t="s">
        <v>169</v>
      </c>
      <c r="J84" s="25" t="str">
        <f t="shared" si="4"/>
        <v>A</v>
      </c>
      <c r="K84" s="26">
        <f ca="1">VLOOKUP(F84,OFFSET(Hodnoc!$A$1:$C$28,0,IF(I84="Hory",0,IF(I84="Ledy",3,IF(I84="Písek",6,IF(I84="Skalky",9,IF(I84="Boulder",12,"chyba")))))),IF(J84="A",2,3),0)*VLOOKUP(G84,Hodnoc!$P$1:$Q$11,2,0)</f>
        <v>88.5</v>
      </c>
    </row>
    <row r="85" spans="1:11" ht="12.75">
      <c r="A85" s="22">
        <v>84</v>
      </c>
      <c r="B85" s="40">
        <v>40082</v>
      </c>
      <c r="C85" s="41" t="s">
        <v>198</v>
      </c>
      <c r="D85" s="42"/>
      <c r="E85" s="43" t="s">
        <v>890</v>
      </c>
      <c r="F85" s="44" t="s">
        <v>65</v>
      </c>
      <c r="G85" s="41" t="s">
        <v>38</v>
      </c>
      <c r="H85" s="41" t="s">
        <v>69</v>
      </c>
      <c r="I85" s="25" t="s">
        <v>169</v>
      </c>
      <c r="J85" s="25" t="str">
        <f t="shared" si="4"/>
        <v>A</v>
      </c>
      <c r="K85" s="26">
        <f ca="1">VLOOKUP(F85,OFFSET(Hodnoc!$A$1:$C$28,0,IF(I85="Hory",0,IF(I85="Ledy",3,IF(I85="Písek",6,IF(I85="Skalky",9,IF(I85="Boulder",12,"chyba")))))),IF(J85="A",2,3),0)*VLOOKUP(G85,Hodnoc!$P$1:$Q$11,2,0)</f>
        <v>68.4</v>
      </c>
    </row>
    <row r="86" spans="1:11" ht="12.75">
      <c r="A86" s="22">
        <v>85</v>
      </c>
      <c r="B86" s="40">
        <v>40082</v>
      </c>
      <c r="C86" s="41" t="s">
        <v>198</v>
      </c>
      <c r="D86" s="42"/>
      <c r="E86" s="43" t="s">
        <v>891</v>
      </c>
      <c r="F86" s="44" t="s">
        <v>65</v>
      </c>
      <c r="G86" s="41" t="s">
        <v>90</v>
      </c>
      <c r="H86" s="41" t="s">
        <v>69</v>
      </c>
      <c r="I86" s="25" t="s">
        <v>169</v>
      </c>
      <c r="J86" s="25" t="str">
        <f t="shared" si="4"/>
        <v>A</v>
      </c>
      <c r="K86" s="26">
        <f ca="1">VLOOKUP(F86,OFFSET(Hodnoc!$A$1:$C$28,0,IF(I86="Hory",0,IF(I86="Ledy",3,IF(I86="Písek",6,IF(I86="Skalky",9,IF(I86="Boulder",12,"chyba")))))),IF(J86="A",2,3),0)*VLOOKUP(G86,Hodnoc!$P$1:$Q$11,2,0)</f>
        <v>57</v>
      </c>
    </row>
    <row r="87" spans="1:11" ht="12.75">
      <c r="A87" s="22">
        <v>86</v>
      </c>
      <c r="B87" s="40">
        <v>40082</v>
      </c>
      <c r="C87" s="41" t="s">
        <v>198</v>
      </c>
      <c r="D87" s="42"/>
      <c r="E87" s="43" t="s">
        <v>892</v>
      </c>
      <c r="F87" s="44" t="s">
        <v>76</v>
      </c>
      <c r="G87" s="41" t="s">
        <v>38</v>
      </c>
      <c r="H87" s="41" t="s">
        <v>69</v>
      </c>
      <c r="I87" s="25" t="s">
        <v>169</v>
      </c>
      <c r="J87" s="25" t="str">
        <f t="shared" si="4"/>
        <v>A</v>
      </c>
      <c r="K87" s="26">
        <f ca="1">VLOOKUP(F87,OFFSET(Hodnoc!$A$1:$C$28,0,IF(I87="Hory",0,IF(I87="Ledy",3,IF(I87="Písek",6,IF(I87="Skalky",9,IF(I87="Boulder",12,"chyba")))))),IF(J87="A",2,3),0)*VLOOKUP(G87,Hodnoc!$P$1:$Q$11,2,0)</f>
        <v>45</v>
      </c>
    </row>
    <row r="88" spans="1:11" ht="12.75">
      <c r="A88" s="22">
        <v>87</v>
      </c>
      <c r="B88" s="40">
        <v>40079</v>
      </c>
      <c r="C88" s="41" t="s">
        <v>574</v>
      </c>
      <c r="D88" s="42"/>
      <c r="E88" s="43" t="s">
        <v>893</v>
      </c>
      <c r="F88" s="44" t="s">
        <v>108</v>
      </c>
      <c r="G88" s="41" t="s">
        <v>50</v>
      </c>
      <c r="H88" s="41" t="s">
        <v>69</v>
      </c>
      <c r="I88" s="25" t="s">
        <v>169</v>
      </c>
      <c r="J88" s="25" t="str">
        <f t="shared" si="4"/>
        <v>A</v>
      </c>
      <c r="K88" s="26">
        <f ca="1">VLOOKUP(F88,OFFSET(Hodnoc!$A$1:$C$28,0,IF(I88="Hory",0,IF(I88="Ledy",3,IF(I88="Písek",6,IF(I88="Skalky",9,IF(I88="Boulder",12,"chyba")))))),IF(J88="A",2,3),0)*VLOOKUP(G88,Hodnoc!$P$1:$Q$11,2,0)</f>
        <v>89</v>
      </c>
    </row>
    <row r="89" spans="1:11" ht="12.75">
      <c r="A89" s="22">
        <v>88</v>
      </c>
      <c r="B89" s="40">
        <v>40079</v>
      </c>
      <c r="C89" s="41" t="s">
        <v>574</v>
      </c>
      <c r="D89" s="42"/>
      <c r="E89" s="43" t="s">
        <v>893</v>
      </c>
      <c r="F89" s="44" t="s">
        <v>108</v>
      </c>
      <c r="G89" s="41" t="s">
        <v>50</v>
      </c>
      <c r="H89" s="41" t="s">
        <v>69</v>
      </c>
      <c r="I89" s="25" t="s">
        <v>169</v>
      </c>
      <c r="J89" s="25" t="str">
        <f t="shared" si="4"/>
        <v>A</v>
      </c>
      <c r="K89" s="26">
        <f ca="1">VLOOKUP(F89,OFFSET(Hodnoc!$A$1:$C$28,0,IF(I89="Hory",0,IF(I89="Ledy",3,IF(I89="Písek",6,IF(I89="Skalky",9,IF(I89="Boulder",12,"chyba")))))),IF(J89="A",2,3),0)*VLOOKUP(G89,Hodnoc!$P$1:$Q$11,2,0)</f>
        <v>89</v>
      </c>
    </row>
    <row r="90" spans="1:11" ht="12.75">
      <c r="A90" s="22">
        <v>89</v>
      </c>
      <c r="B90" s="40">
        <v>40141</v>
      </c>
      <c r="C90" s="41" t="s">
        <v>574</v>
      </c>
      <c r="D90" s="42" t="s">
        <v>954</v>
      </c>
      <c r="E90" s="43" t="s">
        <v>955</v>
      </c>
      <c r="F90" s="44">
        <v>8</v>
      </c>
      <c r="G90" s="41" t="s">
        <v>50</v>
      </c>
      <c r="H90" s="41" t="s">
        <v>69</v>
      </c>
      <c r="I90" s="25" t="s">
        <v>169</v>
      </c>
      <c r="J90" s="25" t="str">
        <f aca="true" t="shared" si="5" ref="J90:J98">IF(OR(G90="TR",G90="TRO"),"B","A")</f>
        <v>A</v>
      </c>
      <c r="K90" s="26">
        <f ca="1">VLOOKUP(F90,OFFSET(Hodnoc!$A$1:$C$28,0,IF(I90="Hory",0,IF(I90="Ledy",3,IF(I90="Písek",6,IF(I90="Skalky",9,IF(I90="Boulder",12,"chyba")))))),IF(J90="A",2,3),0)*VLOOKUP(G90,Hodnoc!$P$1:$Q$11,2,0)</f>
        <v>44</v>
      </c>
    </row>
    <row r="91" spans="1:11" ht="12.75">
      <c r="A91" s="22">
        <v>90</v>
      </c>
      <c r="B91" s="40">
        <v>40141</v>
      </c>
      <c r="C91" s="41" t="s">
        <v>574</v>
      </c>
      <c r="D91" s="42" t="s">
        <v>954</v>
      </c>
      <c r="E91" s="43" t="s">
        <v>955</v>
      </c>
      <c r="F91" s="44">
        <v>8</v>
      </c>
      <c r="G91" s="41" t="s">
        <v>40</v>
      </c>
      <c r="H91" s="41" t="s">
        <v>69</v>
      </c>
      <c r="I91" s="25" t="s">
        <v>169</v>
      </c>
      <c r="J91" s="25" t="str">
        <f t="shared" si="5"/>
        <v>A</v>
      </c>
      <c r="K91" s="26">
        <f ca="1">VLOOKUP(F91,OFFSET(Hodnoc!$A$1:$C$28,0,IF(I91="Hory",0,IF(I91="Ledy",3,IF(I91="Písek",6,IF(I91="Skalky",9,IF(I91="Boulder",12,"chyba")))))),IF(J91="A",2,3),0)*VLOOKUP(G91,Hodnoc!$P$1:$Q$11,2,0)</f>
        <v>66</v>
      </c>
    </row>
    <row r="92" spans="1:11" ht="12.75">
      <c r="A92" s="22">
        <v>91</v>
      </c>
      <c r="B92" s="40">
        <v>40141</v>
      </c>
      <c r="C92" s="41" t="s">
        <v>574</v>
      </c>
      <c r="D92" s="42" t="s">
        <v>956</v>
      </c>
      <c r="E92" s="43" t="s">
        <v>957</v>
      </c>
      <c r="F92" s="44" t="s">
        <v>67</v>
      </c>
      <c r="G92" s="41" t="s">
        <v>40</v>
      </c>
      <c r="H92" s="41" t="s">
        <v>69</v>
      </c>
      <c r="I92" s="25" t="s">
        <v>169</v>
      </c>
      <c r="J92" s="25" t="str">
        <f t="shared" si="5"/>
        <v>A</v>
      </c>
      <c r="K92" s="26">
        <f ca="1">VLOOKUP(F92,OFFSET(Hodnoc!$A$1:$C$28,0,IF(I92="Hory",0,IF(I92="Ledy",3,IF(I92="Písek",6,IF(I92="Skalky",9,IF(I92="Boulder",12,"chyba")))))),IF(J92="A",2,3),0)*VLOOKUP(G92,Hodnoc!$P$1:$Q$11,2,0)</f>
        <v>76.5</v>
      </c>
    </row>
    <row r="93" spans="1:11" ht="12.75">
      <c r="A93" s="22">
        <v>92</v>
      </c>
      <c r="B93" s="40">
        <v>40141</v>
      </c>
      <c r="C93" s="41" t="s">
        <v>574</v>
      </c>
      <c r="D93" s="42" t="s">
        <v>956</v>
      </c>
      <c r="E93" s="43" t="s">
        <v>958</v>
      </c>
      <c r="F93" s="44">
        <v>8</v>
      </c>
      <c r="G93" s="41" t="s">
        <v>39</v>
      </c>
      <c r="H93" s="41" t="s">
        <v>69</v>
      </c>
      <c r="I93" s="25" t="s">
        <v>169</v>
      </c>
      <c r="J93" s="25" t="str">
        <f t="shared" si="5"/>
        <v>A</v>
      </c>
      <c r="K93" s="26">
        <f ca="1">VLOOKUP(F93,OFFSET(Hodnoc!$A$1:$C$28,0,IF(I93="Hory",0,IF(I93="Ledy",3,IF(I93="Písek",6,IF(I93="Skalky",9,IF(I93="Boulder",12,"chyba")))))),IF(J93="A",2,3),0)*VLOOKUP(G93,Hodnoc!$P$1:$Q$11,2,0)</f>
        <v>66</v>
      </c>
    </row>
    <row r="94" spans="1:11" ht="12.75">
      <c r="A94" s="22">
        <v>93</v>
      </c>
      <c r="B94" s="40">
        <v>40137</v>
      </c>
      <c r="C94" s="41" t="s">
        <v>574</v>
      </c>
      <c r="D94" s="42" t="s">
        <v>959</v>
      </c>
      <c r="E94" s="43" t="s">
        <v>893</v>
      </c>
      <c r="F94" s="44" t="s">
        <v>108</v>
      </c>
      <c r="G94" s="41" t="s">
        <v>39</v>
      </c>
      <c r="H94" s="41" t="s">
        <v>69</v>
      </c>
      <c r="I94" s="25" t="s">
        <v>169</v>
      </c>
      <c r="J94" s="25" t="str">
        <f t="shared" si="5"/>
        <v>A</v>
      </c>
      <c r="K94" s="26">
        <f ca="1">VLOOKUP(F94,OFFSET(Hodnoc!$A$1:$C$28,0,IF(I94="Hory",0,IF(I94="Ledy",3,IF(I94="Písek",6,IF(I94="Skalky",9,IF(I94="Boulder",12,"chyba")))))),IF(J94="A",2,3),0)*VLOOKUP(G94,Hodnoc!$P$1:$Q$11,2,0)</f>
        <v>133.5</v>
      </c>
    </row>
    <row r="95" spans="1:11" ht="12.75">
      <c r="A95" s="22">
        <v>94</v>
      </c>
      <c r="B95" s="40">
        <v>40137</v>
      </c>
      <c r="C95" s="41" t="s">
        <v>574</v>
      </c>
      <c r="D95" s="42" t="s">
        <v>954</v>
      </c>
      <c r="E95" s="43" t="s">
        <v>781</v>
      </c>
      <c r="F95" s="44">
        <v>8</v>
      </c>
      <c r="G95" s="41" t="s">
        <v>39</v>
      </c>
      <c r="H95" s="41" t="s">
        <v>69</v>
      </c>
      <c r="I95" s="25" t="s">
        <v>169</v>
      </c>
      <c r="J95" s="25" t="str">
        <f t="shared" si="5"/>
        <v>A</v>
      </c>
      <c r="K95" s="26">
        <f ca="1">VLOOKUP(F95,OFFSET(Hodnoc!$A$1:$C$28,0,IF(I95="Hory",0,IF(I95="Ledy",3,IF(I95="Písek",6,IF(I95="Skalky",9,IF(I95="Boulder",12,"chyba")))))),IF(J95="A",2,3),0)*VLOOKUP(G95,Hodnoc!$P$1:$Q$11,2,0)</f>
        <v>66</v>
      </c>
    </row>
    <row r="96" spans="1:11" ht="12.75">
      <c r="A96" s="22">
        <v>95</v>
      </c>
      <c r="B96" s="40">
        <v>40137</v>
      </c>
      <c r="C96" s="41" t="s">
        <v>574</v>
      </c>
      <c r="D96" s="42" t="s">
        <v>954</v>
      </c>
      <c r="E96" s="43" t="s">
        <v>577</v>
      </c>
      <c r="F96" s="44" t="s">
        <v>66</v>
      </c>
      <c r="G96" s="41" t="s">
        <v>39</v>
      </c>
      <c r="H96" s="41" t="s">
        <v>69</v>
      </c>
      <c r="I96" s="25" t="s">
        <v>169</v>
      </c>
      <c r="J96" s="25" t="str">
        <f t="shared" si="5"/>
        <v>A</v>
      </c>
      <c r="K96" s="26">
        <f ca="1">VLOOKUP(F96,OFFSET(Hodnoc!$A$1:$C$28,0,IF(I96="Hory",0,IF(I96="Ledy",3,IF(I96="Písek",6,IF(I96="Skalky",9,IF(I96="Boulder",12,"chyba")))))),IF(J96="A",2,3),0)*VLOOKUP(G96,Hodnoc!$P$1:$Q$11,2,0)</f>
        <v>49.5</v>
      </c>
    </row>
    <row r="97" spans="1:11" ht="12.75">
      <c r="A97" s="22">
        <v>96</v>
      </c>
      <c r="B97" s="40">
        <v>40178</v>
      </c>
      <c r="C97" s="41" t="s">
        <v>574</v>
      </c>
      <c r="D97" s="42" t="s">
        <v>954</v>
      </c>
      <c r="E97" s="43" t="s">
        <v>960</v>
      </c>
      <c r="F97" s="44" t="s">
        <v>65</v>
      </c>
      <c r="G97" s="41" t="s">
        <v>39</v>
      </c>
      <c r="H97" s="41" t="s">
        <v>69</v>
      </c>
      <c r="I97" s="25" t="s">
        <v>169</v>
      </c>
      <c r="J97" s="25" t="str">
        <f t="shared" si="5"/>
        <v>A</v>
      </c>
      <c r="K97" s="26">
        <f ca="1">VLOOKUP(F97,OFFSET(Hodnoc!$A$1:$C$28,0,IF(I97="Hory",0,IF(I97="Ledy",3,IF(I97="Písek",6,IF(I97="Skalky",9,IF(I97="Boulder",12,"chyba")))))),IF(J97="A",2,3),0)*VLOOKUP(G97,Hodnoc!$P$1:$Q$11,2,0)</f>
        <v>57</v>
      </c>
    </row>
    <row r="98" spans="1:11" ht="12.75">
      <c r="A98" s="22">
        <v>97</v>
      </c>
      <c r="B98" s="40">
        <v>40178</v>
      </c>
      <c r="C98" s="41" t="s">
        <v>574</v>
      </c>
      <c r="D98" s="42" t="s">
        <v>954</v>
      </c>
      <c r="E98" s="43" t="s">
        <v>961</v>
      </c>
      <c r="F98" s="44">
        <v>8</v>
      </c>
      <c r="G98" s="41" t="s">
        <v>39</v>
      </c>
      <c r="H98" s="41" t="s">
        <v>69</v>
      </c>
      <c r="I98" s="25" t="s">
        <v>169</v>
      </c>
      <c r="J98" s="25" t="str">
        <f t="shared" si="5"/>
        <v>A</v>
      </c>
      <c r="K98" s="26">
        <f ca="1">VLOOKUP(F98,OFFSET(Hodnoc!$A$1:$C$28,0,IF(I98="Hory",0,IF(I98="Ledy",3,IF(I98="Písek",6,IF(I98="Skalky",9,IF(I98="Boulder",12,"chyba")))))),IF(J98="A",2,3),0)*VLOOKUP(G98,Hodnoc!$P$1:$Q$11,2,0)</f>
        <v>66</v>
      </c>
    </row>
    <row r="99" spans="1:11" ht="12.75">
      <c r="A99" s="22"/>
      <c r="B99" s="40"/>
      <c r="C99" s="41"/>
      <c r="D99" s="42"/>
      <c r="E99" s="43"/>
      <c r="F99" s="44"/>
      <c r="G99" s="41"/>
      <c r="H99" s="41"/>
      <c r="I99" s="25"/>
      <c r="J99" s="25"/>
      <c r="K99" s="26"/>
    </row>
    <row r="100" spans="1:11" ht="12.75">
      <c r="A100" s="22"/>
      <c r="B100" s="40"/>
      <c r="C100" s="41"/>
      <c r="D100" s="42"/>
      <c r="E100" s="43"/>
      <c r="F100" s="44"/>
      <c r="G100" s="41"/>
      <c r="H100" s="41"/>
      <c r="I100" s="25"/>
      <c r="J100" s="25"/>
      <c r="K100" s="26"/>
    </row>
    <row r="101" spans="1:11" ht="12.75">
      <c r="A101" s="22"/>
      <c r="B101" s="40"/>
      <c r="C101" s="41"/>
      <c r="D101" s="42"/>
      <c r="E101" s="43"/>
      <c r="F101" s="44"/>
      <c r="G101" s="41"/>
      <c r="H101" s="41"/>
      <c r="I101" s="25"/>
      <c r="J101" s="25"/>
      <c r="K101" s="26"/>
    </row>
    <row r="102" spans="1:11" ht="12.75">
      <c r="A102" s="22"/>
      <c r="B102" s="40"/>
      <c r="C102" s="41"/>
      <c r="D102" s="42"/>
      <c r="E102" s="43"/>
      <c r="F102" s="44"/>
      <c r="G102" s="41"/>
      <c r="H102" s="41"/>
      <c r="I102" s="25"/>
      <c r="J102" s="25"/>
      <c r="K102" s="26"/>
    </row>
    <row r="103" spans="1:11" ht="12.75">
      <c r="A103" s="22"/>
      <c r="B103" s="40"/>
      <c r="C103" s="41"/>
      <c r="D103" s="42"/>
      <c r="E103" s="43"/>
      <c r="F103" s="44"/>
      <c r="G103" s="41"/>
      <c r="H103" s="41"/>
      <c r="I103" s="25"/>
      <c r="J103" s="25"/>
      <c r="K103" s="26"/>
    </row>
    <row r="104" spans="1:11" ht="12.75">
      <c r="A104" s="22"/>
      <c r="B104" s="40"/>
      <c r="C104" s="41"/>
      <c r="D104" s="42"/>
      <c r="E104" s="43"/>
      <c r="F104" s="44"/>
      <c r="G104" s="41"/>
      <c r="H104" s="41"/>
      <c r="I104" s="25"/>
      <c r="J104" s="25"/>
      <c r="K104" s="26"/>
    </row>
    <row r="105" spans="1:11" ht="12.75">
      <c r="A105" s="22"/>
      <c r="B105" s="40"/>
      <c r="C105" s="41"/>
      <c r="D105" s="42"/>
      <c r="E105" s="43"/>
      <c r="F105" s="44"/>
      <c r="G105" s="41"/>
      <c r="H105" s="41"/>
      <c r="I105" s="25"/>
      <c r="J105" s="25"/>
      <c r="K105" s="26"/>
    </row>
    <row r="106" spans="1:11" ht="12.75">
      <c r="A106" s="22"/>
      <c r="B106" s="40"/>
      <c r="C106" s="41"/>
      <c r="D106" s="42"/>
      <c r="E106" s="43"/>
      <c r="F106" s="44"/>
      <c r="G106" s="41"/>
      <c r="H106" s="41"/>
      <c r="I106" s="25"/>
      <c r="J106" s="25"/>
      <c r="K106" s="26"/>
    </row>
    <row r="107" spans="1:11" ht="12.75">
      <c r="A107" s="22"/>
      <c r="B107" s="40"/>
      <c r="C107" s="41"/>
      <c r="D107" s="42"/>
      <c r="E107" s="43"/>
      <c r="F107" s="44"/>
      <c r="G107" s="41"/>
      <c r="H107" s="41"/>
      <c r="I107" s="25"/>
      <c r="J107" s="25"/>
      <c r="K107" s="26"/>
    </row>
    <row r="108" spans="1:11" ht="12.75">
      <c r="A108" s="22"/>
      <c r="B108" s="40"/>
      <c r="C108" s="41"/>
      <c r="D108" s="42"/>
      <c r="E108" s="43"/>
      <c r="F108" s="44"/>
      <c r="G108" s="41"/>
      <c r="H108" s="41"/>
      <c r="I108" s="25"/>
      <c r="J108" s="25"/>
      <c r="K108" s="26"/>
    </row>
    <row r="109" spans="1:11" ht="12.75">
      <c r="A109" s="22"/>
      <c r="B109" s="40"/>
      <c r="C109" s="41"/>
      <c r="D109" s="42"/>
      <c r="E109" s="43"/>
      <c r="F109" s="44"/>
      <c r="G109" s="41"/>
      <c r="H109" s="41"/>
      <c r="I109" s="25"/>
      <c r="J109" s="25"/>
      <c r="K109" s="26"/>
    </row>
    <row r="110" spans="1:11" ht="12.75">
      <c r="A110" s="22"/>
      <c r="B110" s="40"/>
      <c r="C110" s="41"/>
      <c r="D110" s="42"/>
      <c r="E110" s="43"/>
      <c r="F110" s="44"/>
      <c r="G110" s="41"/>
      <c r="H110" s="41"/>
      <c r="I110" s="25"/>
      <c r="J110" s="25"/>
      <c r="K110" s="26"/>
    </row>
    <row r="111" spans="1:11" ht="12.75">
      <c r="A111" s="22"/>
      <c r="B111" s="40"/>
      <c r="C111" s="41"/>
      <c r="D111" s="42"/>
      <c r="E111" s="43"/>
      <c r="F111" s="44"/>
      <c r="G111" s="41"/>
      <c r="H111" s="41"/>
      <c r="I111" s="25"/>
      <c r="J111" s="25"/>
      <c r="K111" s="26"/>
    </row>
    <row r="112" spans="1:11" ht="12.75">
      <c r="A112" s="22"/>
      <c r="B112" s="40"/>
      <c r="C112" s="41"/>
      <c r="D112" s="42"/>
      <c r="E112" s="43"/>
      <c r="F112" s="44"/>
      <c r="G112" s="41"/>
      <c r="H112" s="41"/>
      <c r="I112" s="25"/>
      <c r="J112" s="25"/>
      <c r="K112" s="26"/>
    </row>
    <row r="113" spans="1:11" ht="12.75">
      <c r="A113" s="22"/>
      <c r="B113" s="40"/>
      <c r="C113" s="41"/>
      <c r="D113" s="42"/>
      <c r="E113" s="43"/>
      <c r="F113" s="44"/>
      <c r="G113" s="41"/>
      <c r="H113" s="41"/>
      <c r="I113" s="25"/>
      <c r="J113" s="25"/>
      <c r="K113" s="26"/>
    </row>
    <row r="114" spans="1:11" ht="12.75">
      <c r="A114" s="22"/>
      <c r="B114" s="40"/>
      <c r="C114" s="41"/>
      <c r="D114" s="42"/>
      <c r="E114" s="43"/>
      <c r="F114" s="44"/>
      <c r="G114" s="41"/>
      <c r="H114" s="41"/>
      <c r="I114" s="25"/>
      <c r="J114" s="25"/>
      <c r="K114" s="26"/>
    </row>
    <row r="115" spans="1:11" ht="12.75">
      <c r="A115" s="22"/>
      <c r="B115" s="40"/>
      <c r="C115" s="41"/>
      <c r="D115" s="42"/>
      <c r="E115" s="43"/>
      <c r="F115" s="44"/>
      <c r="G115" s="41"/>
      <c r="H115" s="41"/>
      <c r="I115" s="25"/>
      <c r="J115" s="25"/>
      <c r="K115" s="26"/>
    </row>
    <row r="116" spans="1:11" ht="12.75">
      <c r="A116" s="22"/>
      <c r="B116" s="40"/>
      <c r="C116" s="41"/>
      <c r="D116" s="42"/>
      <c r="E116" s="43"/>
      <c r="F116" s="44"/>
      <c r="G116" s="41"/>
      <c r="H116" s="41"/>
      <c r="I116" s="25"/>
      <c r="J116" s="25"/>
      <c r="K116" s="26"/>
    </row>
    <row r="117" spans="1:11" ht="12.75">
      <c r="A117" s="22"/>
      <c r="B117" s="40"/>
      <c r="C117" s="41"/>
      <c r="D117" s="42"/>
      <c r="E117" s="43"/>
      <c r="F117" s="44"/>
      <c r="G117" s="41"/>
      <c r="H117" s="41"/>
      <c r="I117" s="25"/>
      <c r="J117" s="25"/>
      <c r="K117" s="26"/>
    </row>
    <row r="118" spans="1:11" ht="12.75">
      <c r="A118" s="22"/>
      <c r="B118" s="40"/>
      <c r="C118" s="41"/>
      <c r="D118" s="42"/>
      <c r="E118" s="43"/>
      <c r="F118" s="44"/>
      <c r="G118" s="41"/>
      <c r="H118" s="41"/>
      <c r="I118" s="25"/>
      <c r="J118" s="25"/>
      <c r="K118" s="26"/>
    </row>
    <row r="119" spans="1:11" ht="12.75">
      <c r="A119" s="22"/>
      <c r="B119" s="40"/>
      <c r="C119" s="41"/>
      <c r="D119" s="42"/>
      <c r="E119" s="43"/>
      <c r="F119" s="44"/>
      <c r="G119" s="41"/>
      <c r="H119" s="41"/>
      <c r="I119" s="25"/>
      <c r="J119" s="25"/>
      <c r="K119" s="26"/>
    </row>
    <row r="120" spans="1:11" ht="12.75">
      <c r="A120" s="22"/>
      <c r="B120" s="40"/>
      <c r="C120" s="41"/>
      <c r="D120" s="42"/>
      <c r="E120" s="43"/>
      <c r="F120" s="44"/>
      <c r="G120" s="41"/>
      <c r="H120" s="41"/>
      <c r="I120" s="25"/>
      <c r="J120" s="25"/>
      <c r="K120" s="26"/>
    </row>
    <row r="121" spans="1:11" ht="12.75">
      <c r="A121" s="22"/>
      <c r="B121" s="40"/>
      <c r="C121" s="41"/>
      <c r="D121" s="42"/>
      <c r="E121" s="43"/>
      <c r="F121" s="44"/>
      <c r="G121" s="41"/>
      <c r="H121" s="41"/>
      <c r="I121" s="25"/>
      <c r="J121" s="25"/>
      <c r="K121" s="26"/>
    </row>
    <row r="122" spans="1:11" ht="12.75">
      <c r="A122" s="22"/>
      <c r="B122" s="40"/>
      <c r="C122" s="41"/>
      <c r="D122" s="42"/>
      <c r="E122" s="43"/>
      <c r="F122" s="44"/>
      <c r="G122" s="41"/>
      <c r="H122" s="41"/>
      <c r="I122" s="25"/>
      <c r="J122" s="25"/>
      <c r="K122" s="26"/>
    </row>
    <row r="123" spans="1:11" ht="12.75">
      <c r="A123" s="22"/>
      <c r="B123" s="40"/>
      <c r="C123" s="41"/>
      <c r="D123" s="42"/>
      <c r="E123" s="43"/>
      <c r="F123" s="44"/>
      <c r="G123" s="41"/>
      <c r="H123" s="41"/>
      <c r="I123" s="25"/>
      <c r="J123" s="25"/>
      <c r="K123" s="26"/>
    </row>
    <row r="124" spans="1:11" ht="12.75">
      <c r="A124" s="22"/>
      <c r="B124" s="40"/>
      <c r="C124" s="41"/>
      <c r="D124" s="42"/>
      <c r="E124" s="43"/>
      <c r="F124" s="44"/>
      <c r="G124" s="41"/>
      <c r="H124" s="41"/>
      <c r="I124" s="25"/>
      <c r="J124" s="25"/>
      <c r="K124" s="26"/>
    </row>
    <row r="125" spans="1:11" ht="12.75">
      <c r="A125" s="22"/>
      <c r="B125" s="40"/>
      <c r="C125" s="41"/>
      <c r="D125" s="42"/>
      <c r="E125" s="43"/>
      <c r="F125" s="44"/>
      <c r="G125" s="41"/>
      <c r="H125" s="41"/>
      <c r="I125" s="25"/>
      <c r="J125" s="25"/>
      <c r="K125" s="26"/>
    </row>
    <row r="126" spans="1:11" ht="12.75">
      <c r="A126" s="22"/>
      <c r="B126" s="40"/>
      <c r="C126" s="41"/>
      <c r="D126" s="42"/>
      <c r="E126" s="43"/>
      <c r="F126" s="44"/>
      <c r="G126" s="41"/>
      <c r="H126" s="41"/>
      <c r="I126" s="25"/>
      <c r="J126" s="25"/>
      <c r="K126" s="26"/>
    </row>
    <row r="127" spans="1:11" ht="12.75">
      <c r="A127" s="22"/>
      <c r="B127" s="40"/>
      <c r="C127" s="41"/>
      <c r="D127" s="42"/>
      <c r="E127" s="43"/>
      <c r="F127" s="44"/>
      <c r="G127" s="41"/>
      <c r="H127" s="41"/>
      <c r="I127" s="25"/>
      <c r="J127" s="25"/>
      <c r="K127" s="26"/>
    </row>
    <row r="128" spans="1:11" ht="12.75">
      <c r="A128" s="22"/>
      <c r="B128" s="40"/>
      <c r="C128" s="41"/>
      <c r="D128" s="42"/>
      <c r="E128" s="43"/>
      <c r="F128" s="44"/>
      <c r="G128" s="41"/>
      <c r="H128" s="41"/>
      <c r="I128" s="25"/>
      <c r="J128" s="25"/>
      <c r="K128" s="26"/>
    </row>
    <row r="129" spans="1:11" ht="12.75">
      <c r="A129" s="22"/>
      <c r="B129" s="40"/>
      <c r="C129" s="41"/>
      <c r="D129" s="42"/>
      <c r="E129" s="43"/>
      <c r="F129" s="44"/>
      <c r="G129" s="41"/>
      <c r="H129" s="41"/>
      <c r="I129" s="25"/>
      <c r="J129" s="25"/>
      <c r="K129" s="26"/>
    </row>
    <row r="130" spans="1:11" ht="12.75">
      <c r="A130" s="22"/>
      <c r="B130" s="40"/>
      <c r="C130" s="41"/>
      <c r="D130" s="42"/>
      <c r="E130" s="43"/>
      <c r="F130" s="44"/>
      <c r="G130" s="41"/>
      <c r="H130" s="41"/>
      <c r="I130" s="25"/>
      <c r="J130" s="25"/>
      <c r="K130" s="26"/>
    </row>
    <row r="131" spans="1:11" ht="12.75">
      <c r="A131" s="22"/>
      <c r="B131" s="40"/>
      <c r="C131" s="41"/>
      <c r="D131" s="42"/>
      <c r="E131" s="43"/>
      <c r="F131" s="44"/>
      <c r="G131" s="41"/>
      <c r="H131" s="41"/>
      <c r="I131" s="25"/>
      <c r="J131" s="25"/>
      <c r="K131" s="26"/>
    </row>
    <row r="132" spans="1:11" ht="12.75">
      <c r="A132" s="22"/>
      <c r="B132" s="40"/>
      <c r="C132" s="41"/>
      <c r="D132" s="42"/>
      <c r="E132" s="43"/>
      <c r="F132" s="44"/>
      <c r="G132" s="41"/>
      <c r="H132" s="41"/>
      <c r="I132" s="25"/>
      <c r="J132" s="25"/>
      <c r="K132" s="26"/>
    </row>
    <row r="133" spans="1:11" ht="12.75">
      <c r="A133" s="22"/>
      <c r="B133" s="40"/>
      <c r="C133" s="41"/>
      <c r="D133" s="42"/>
      <c r="E133" s="43"/>
      <c r="F133" s="44"/>
      <c r="G133" s="41"/>
      <c r="H133" s="41"/>
      <c r="I133" s="25"/>
      <c r="J133" s="25"/>
      <c r="K133" s="26"/>
    </row>
    <row r="134" spans="1:11" ht="12.75">
      <c r="A134" s="22"/>
      <c r="B134" s="40"/>
      <c r="C134" s="41"/>
      <c r="D134" s="42"/>
      <c r="E134" s="43"/>
      <c r="F134" s="44"/>
      <c r="G134" s="41"/>
      <c r="H134" s="41"/>
      <c r="I134" s="25"/>
      <c r="J134" s="25"/>
      <c r="K134" s="26"/>
    </row>
    <row r="135" spans="1:11" ht="12.75">
      <c r="A135" s="22"/>
      <c r="B135" s="40"/>
      <c r="C135" s="41"/>
      <c r="D135" s="42"/>
      <c r="E135" s="43"/>
      <c r="F135" s="44"/>
      <c r="G135" s="41"/>
      <c r="H135" s="41"/>
      <c r="I135" s="25"/>
      <c r="J135" s="25"/>
      <c r="K135" s="26"/>
    </row>
    <row r="136" spans="1:11" ht="12.75">
      <c r="A136" s="22"/>
      <c r="B136" s="40"/>
      <c r="C136" s="41"/>
      <c r="D136" s="42"/>
      <c r="E136" s="43"/>
      <c r="F136" s="44"/>
      <c r="G136" s="41"/>
      <c r="H136" s="41"/>
      <c r="I136" s="25"/>
      <c r="J136" s="25"/>
      <c r="K136" s="26"/>
    </row>
    <row r="137" spans="1:11" ht="12.75">
      <c r="A137" s="22"/>
      <c r="B137" s="40"/>
      <c r="C137" s="41"/>
      <c r="D137" s="42"/>
      <c r="E137" s="43"/>
      <c r="F137" s="44"/>
      <c r="G137" s="41"/>
      <c r="H137" s="41"/>
      <c r="I137" s="25"/>
      <c r="J137" s="25"/>
      <c r="K137" s="26"/>
    </row>
    <row r="138" spans="1:11" ht="12.75">
      <c r="A138" s="22"/>
      <c r="B138" s="40"/>
      <c r="C138" s="41"/>
      <c r="D138" s="42"/>
      <c r="E138" s="43"/>
      <c r="F138" s="44"/>
      <c r="G138" s="41"/>
      <c r="H138" s="41"/>
      <c r="I138" s="25"/>
      <c r="J138" s="25"/>
      <c r="K138" s="26"/>
    </row>
    <row r="139" spans="1:11" ht="12.75">
      <c r="A139" s="22"/>
      <c r="B139" s="40"/>
      <c r="C139" s="41"/>
      <c r="D139" s="42"/>
      <c r="E139" s="43"/>
      <c r="F139" s="44"/>
      <c r="G139" s="41"/>
      <c r="H139" s="41"/>
      <c r="I139" s="25"/>
      <c r="J139" s="25"/>
      <c r="K139" s="26"/>
    </row>
    <row r="140" spans="1:11" ht="12.75">
      <c r="A140" s="22"/>
      <c r="B140" s="40"/>
      <c r="C140" s="41"/>
      <c r="D140" s="42"/>
      <c r="E140" s="43"/>
      <c r="F140" s="44"/>
      <c r="G140" s="41"/>
      <c r="H140" s="41"/>
      <c r="I140" s="25"/>
      <c r="J140" s="25"/>
      <c r="K140" s="26"/>
    </row>
    <row r="141" spans="1:11" ht="12.75">
      <c r="A141" s="22"/>
      <c r="B141" s="23"/>
      <c r="C141" s="23"/>
      <c r="D141" s="23"/>
      <c r="E141" s="23"/>
      <c r="F141" s="27"/>
      <c r="G141" s="25"/>
      <c r="H141" s="41"/>
      <c r="I141" s="25"/>
      <c r="J141" s="25"/>
      <c r="K141" s="26"/>
    </row>
    <row r="142" spans="1:11" ht="12.75">
      <c r="A142" s="22"/>
      <c r="B142" s="23"/>
      <c r="C142" s="23"/>
      <c r="D142" s="23"/>
      <c r="E142" s="23"/>
      <c r="F142" s="27"/>
      <c r="G142" s="25"/>
      <c r="H142" s="41"/>
      <c r="I142" s="25"/>
      <c r="J142" s="25"/>
      <c r="K142" s="26"/>
    </row>
    <row r="143" spans="1:11" ht="12.75">
      <c r="A143" s="22"/>
      <c r="B143" s="23"/>
      <c r="C143" s="23"/>
      <c r="D143" s="23"/>
      <c r="E143" s="23"/>
      <c r="F143" s="27"/>
      <c r="G143" s="25"/>
      <c r="H143" s="41"/>
      <c r="I143" s="25"/>
      <c r="J143" s="25"/>
      <c r="K143" s="26"/>
    </row>
    <row r="144" spans="1:11" ht="12.75">
      <c r="A144" s="22"/>
      <c r="B144" s="23"/>
      <c r="C144" s="23"/>
      <c r="D144" s="23"/>
      <c r="E144" s="23"/>
      <c r="F144" s="27"/>
      <c r="G144" s="25"/>
      <c r="H144" s="41"/>
      <c r="I144" s="25"/>
      <c r="J144" s="25"/>
      <c r="K144" s="26"/>
    </row>
    <row r="145" spans="1:11" ht="12.75">
      <c r="A145" s="22"/>
      <c r="B145" s="23"/>
      <c r="C145" s="23"/>
      <c r="D145" s="23"/>
      <c r="E145" s="23"/>
      <c r="F145" s="27"/>
      <c r="G145" s="25"/>
      <c r="H145" s="41"/>
      <c r="I145" s="25"/>
      <c r="J145" s="25"/>
      <c r="K145" s="26"/>
    </row>
    <row r="146" spans="1:11" ht="12.75">
      <c r="A146" s="22"/>
      <c r="B146" s="23"/>
      <c r="C146" s="23"/>
      <c r="D146" s="23"/>
      <c r="E146" s="23"/>
      <c r="F146" s="27"/>
      <c r="G146" s="25"/>
      <c r="H146" s="41"/>
      <c r="I146" s="25"/>
      <c r="J146" s="25"/>
      <c r="K146" s="26"/>
    </row>
    <row r="147" spans="1:11" ht="12.75">
      <c r="A147" s="22"/>
      <c r="B147" s="23"/>
      <c r="C147" s="23"/>
      <c r="D147" s="23"/>
      <c r="E147" s="23"/>
      <c r="F147" s="27"/>
      <c r="G147" s="25"/>
      <c r="H147" s="41"/>
      <c r="I147" s="25"/>
      <c r="J147" s="25"/>
      <c r="K147" s="26"/>
    </row>
    <row r="148" spans="1:11" ht="12.75">
      <c r="A148" s="22"/>
      <c r="B148" s="23"/>
      <c r="C148" s="23"/>
      <c r="D148" s="23"/>
      <c r="E148" s="23"/>
      <c r="F148" s="27"/>
      <c r="G148" s="25"/>
      <c r="H148" s="41"/>
      <c r="I148" s="25"/>
      <c r="J148" s="25"/>
      <c r="K148" s="26"/>
    </row>
    <row r="149" spans="1:11" ht="12.75">
      <c r="A149" s="22"/>
      <c r="B149" s="23"/>
      <c r="C149" s="23"/>
      <c r="D149" s="23"/>
      <c r="E149" s="23"/>
      <c r="F149" s="27"/>
      <c r="G149" s="25"/>
      <c r="H149" s="41"/>
      <c r="I149" s="25"/>
      <c r="J149" s="25"/>
      <c r="K149" s="26"/>
    </row>
    <row r="150" spans="1:11" ht="12.75">
      <c r="A150" s="22"/>
      <c r="B150" s="23"/>
      <c r="C150" s="23"/>
      <c r="D150" s="23"/>
      <c r="E150" s="23"/>
      <c r="F150" s="27"/>
      <c r="G150" s="25"/>
      <c r="H150" s="41"/>
      <c r="I150" s="25"/>
      <c r="J150" s="25"/>
      <c r="K150" s="26"/>
    </row>
    <row r="151" spans="1:11" ht="12.75">
      <c r="A151" s="22"/>
      <c r="B151" s="23"/>
      <c r="C151" s="23"/>
      <c r="D151" s="23"/>
      <c r="E151" s="23"/>
      <c r="F151" s="27"/>
      <c r="G151" s="25"/>
      <c r="H151" s="41"/>
      <c r="I151" s="25"/>
      <c r="J151" s="25"/>
      <c r="K151" s="26"/>
    </row>
    <row r="152" spans="1:11" ht="12.75">
      <c r="A152" s="22"/>
      <c r="B152" s="23"/>
      <c r="C152" s="23"/>
      <c r="D152" s="23"/>
      <c r="E152" s="23"/>
      <c r="F152" s="27"/>
      <c r="G152" s="25"/>
      <c r="H152" s="41"/>
      <c r="I152" s="25"/>
      <c r="J152" s="25"/>
      <c r="K152" s="26"/>
    </row>
    <row r="153" spans="1:11" ht="12.75">
      <c r="A153" s="22"/>
      <c r="B153" s="23"/>
      <c r="C153" s="23"/>
      <c r="D153" s="23"/>
      <c r="E153" s="23"/>
      <c r="F153" s="27"/>
      <c r="G153" s="25"/>
      <c r="H153" s="41"/>
      <c r="I153" s="25"/>
      <c r="J153" s="25"/>
      <c r="K153" s="26"/>
    </row>
    <row r="154" spans="1:11" ht="12.75">
      <c r="A154" s="22"/>
      <c r="B154" s="23"/>
      <c r="C154" s="23"/>
      <c r="D154" s="23"/>
      <c r="E154" s="23"/>
      <c r="F154" s="27"/>
      <c r="G154" s="25"/>
      <c r="H154" s="41"/>
      <c r="I154" s="25"/>
      <c r="J154" s="25"/>
      <c r="K154" s="26"/>
    </row>
    <row r="155" spans="1:11" ht="12.75">
      <c r="A155" s="22"/>
      <c r="B155" s="23"/>
      <c r="C155" s="23"/>
      <c r="D155" s="23"/>
      <c r="E155" s="23"/>
      <c r="F155" s="27"/>
      <c r="G155" s="25"/>
      <c r="H155" s="41"/>
      <c r="I155" s="25"/>
      <c r="J155" s="25"/>
      <c r="K155" s="26"/>
    </row>
    <row r="156" spans="1:11" ht="12.75">
      <c r="A156" s="22"/>
      <c r="B156" s="23"/>
      <c r="C156" s="23"/>
      <c r="D156" s="23"/>
      <c r="E156" s="23"/>
      <c r="F156" s="27"/>
      <c r="G156" s="25"/>
      <c r="H156" s="41"/>
      <c r="I156" s="25"/>
      <c r="J156" s="25"/>
      <c r="K156" s="26"/>
    </row>
    <row r="157" spans="1:11" ht="12.75">
      <c r="A157" s="22"/>
      <c r="B157" s="23"/>
      <c r="C157" s="23"/>
      <c r="D157" s="23"/>
      <c r="E157" s="23"/>
      <c r="F157" s="27"/>
      <c r="G157" s="25"/>
      <c r="H157" s="41"/>
      <c r="I157" s="25"/>
      <c r="J157" s="25"/>
      <c r="K157" s="26"/>
    </row>
    <row r="158" spans="1:11" ht="12.75">
      <c r="A158" s="22"/>
      <c r="B158" s="23"/>
      <c r="C158" s="23"/>
      <c r="D158" s="23"/>
      <c r="E158" s="23"/>
      <c r="F158" s="27"/>
      <c r="G158" s="25"/>
      <c r="H158" s="41"/>
      <c r="I158" s="25"/>
      <c r="J158" s="25"/>
      <c r="K158" s="26"/>
    </row>
    <row r="159" spans="1:11" ht="12.75">
      <c r="A159" s="22"/>
      <c r="B159" s="23"/>
      <c r="C159" s="23"/>
      <c r="D159" s="23"/>
      <c r="E159" s="23"/>
      <c r="F159" s="27"/>
      <c r="G159" s="25"/>
      <c r="H159" s="41"/>
      <c r="I159" s="25"/>
      <c r="J159" s="25"/>
      <c r="K159" s="26"/>
    </row>
    <row r="160" spans="1:11" ht="12.75">
      <c r="A160" s="22"/>
      <c r="B160" s="23"/>
      <c r="C160" s="23"/>
      <c r="D160" s="23"/>
      <c r="E160" s="23"/>
      <c r="F160" s="27"/>
      <c r="G160" s="25"/>
      <c r="H160" s="41"/>
      <c r="I160" s="25"/>
      <c r="J160" s="25"/>
      <c r="K160" s="26"/>
    </row>
    <row r="161" spans="1:11" ht="12.75">
      <c r="A161" s="22"/>
      <c r="B161" s="23"/>
      <c r="C161" s="23"/>
      <c r="D161" s="23"/>
      <c r="E161" s="23"/>
      <c r="F161" s="27"/>
      <c r="G161" s="25"/>
      <c r="H161" s="41"/>
      <c r="I161" s="25"/>
      <c r="J161" s="25"/>
      <c r="K161" s="26"/>
    </row>
    <row r="162" spans="1:11" ht="12.75">
      <c r="A162" s="22"/>
      <c r="B162" s="23"/>
      <c r="C162" s="23"/>
      <c r="D162" s="23"/>
      <c r="E162" s="23"/>
      <c r="F162" s="27"/>
      <c r="G162" s="25"/>
      <c r="H162" s="41"/>
      <c r="I162" s="25"/>
      <c r="J162" s="25"/>
      <c r="K162" s="26"/>
    </row>
    <row r="163" spans="1:11" ht="12.75">
      <c r="A163" s="22"/>
      <c r="B163" s="23"/>
      <c r="C163" s="23"/>
      <c r="D163" s="23"/>
      <c r="E163" s="23"/>
      <c r="F163" s="27"/>
      <c r="G163" s="25"/>
      <c r="H163" s="41"/>
      <c r="I163" s="25"/>
      <c r="J163" s="25"/>
      <c r="K163" s="26"/>
    </row>
    <row r="164" spans="1:11" ht="12.75">
      <c r="A164" s="22"/>
      <c r="B164" s="23"/>
      <c r="C164" s="23"/>
      <c r="D164" s="23"/>
      <c r="E164" s="23"/>
      <c r="F164" s="27"/>
      <c r="G164" s="25"/>
      <c r="H164" s="41"/>
      <c r="I164" s="25"/>
      <c r="J164" s="25"/>
      <c r="K164" s="26"/>
    </row>
    <row r="165" spans="1:11" ht="12.75">
      <c r="A165" s="22"/>
      <c r="B165" s="23"/>
      <c r="C165" s="23"/>
      <c r="D165" s="23"/>
      <c r="E165" s="23"/>
      <c r="F165" s="27"/>
      <c r="G165" s="25"/>
      <c r="H165" s="41"/>
      <c r="I165" s="25"/>
      <c r="J165" s="25"/>
      <c r="K165" s="26"/>
    </row>
    <row r="166" spans="1:11" ht="12.75">
      <c r="A166" s="22"/>
      <c r="B166" s="23"/>
      <c r="C166" s="23"/>
      <c r="D166" s="23"/>
      <c r="E166" s="23"/>
      <c r="F166" s="27"/>
      <c r="G166" s="25"/>
      <c r="H166" s="41"/>
      <c r="I166" s="25"/>
      <c r="J166" s="25"/>
      <c r="K166" s="26"/>
    </row>
    <row r="167" spans="1:11" ht="12.75">
      <c r="A167" s="22"/>
      <c r="B167" s="23"/>
      <c r="C167" s="23"/>
      <c r="D167" s="23"/>
      <c r="E167" s="23"/>
      <c r="F167" s="27"/>
      <c r="G167" s="25"/>
      <c r="H167" s="41"/>
      <c r="I167" s="25"/>
      <c r="J167" s="25"/>
      <c r="K167" s="26"/>
    </row>
    <row r="168" spans="1:11" ht="12.75">
      <c r="A168" s="22"/>
      <c r="B168" s="23"/>
      <c r="C168" s="23"/>
      <c r="D168" s="23"/>
      <c r="E168" s="23"/>
      <c r="F168" s="27"/>
      <c r="G168" s="25"/>
      <c r="H168" s="41"/>
      <c r="I168" s="25"/>
      <c r="J168" s="25"/>
      <c r="K168" s="26"/>
    </row>
    <row r="169" spans="1:11" ht="12.75">
      <c r="A169" s="22"/>
      <c r="B169" s="23"/>
      <c r="C169" s="23"/>
      <c r="D169" s="23"/>
      <c r="E169" s="23"/>
      <c r="F169" s="27"/>
      <c r="G169" s="25"/>
      <c r="H169" s="41"/>
      <c r="I169" s="25"/>
      <c r="J169" s="25"/>
      <c r="K169" s="26"/>
    </row>
    <row r="170" spans="1:11" ht="12.75">
      <c r="A170" s="22"/>
      <c r="B170" s="23"/>
      <c r="C170" s="23"/>
      <c r="D170" s="23"/>
      <c r="E170" s="23"/>
      <c r="F170" s="27"/>
      <c r="G170" s="25"/>
      <c r="H170" s="41"/>
      <c r="I170" s="25"/>
      <c r="J170" s="25"/>
      <c r="K170" s="26"/>
    </row>
    <row r="171" spans="1:11" ht="12.75">
      <c r="A171" s="22"/>
      <c r="B171" s="23"/>
      <c r="C171" s="23"/>
      <c r="D171" s="23"/>
      <c r="E171" s="23"/>
      <c r="F171" s="27"/>
      <c r="G171" s="25"/>
      <c r="H171" s="41"/>
      <c r="I171" s="25"/>
      <c r="J171" s="25"/>
      <c r="K171" s="26"/>
    </row>
  </sheetData>
  <sheetProtection autoFilter="0"/>
  <conditionalFormatting sqref="H2:H171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hyperlinks>
    <hyperlink ref="E58" r:id="rId1" tooltip="Marťan - za Marťanem k pěknému rozhledu, hezká tečka..." display="http://www.lezec.cz/cesta.php?key=3297"/>
    <hyperlink ref="E59" r:id="rId2" tooltip="Marťan - " display="http://www.lezec.cz/cesta.php?key=1489"/>
    <hyperlink ref="E60" r:id="rId3" tooltip="Marťan - ke 3. kruhu" display="http://www.lezec.cz/cesta.php?key=477"/>
    <hyperlink ref="E61" r:id="rId4" tooltip="Marťan,Luky :o),Luky :-),Majkl - tak tohle bylo ukousnutí z koláče nesmrtelnosti :) po západu slunce, na krev, ale pod kontrolou :) mimoto nejhezčí bouldrovka co jsem kdy lezl... celkem 6 dní, 3 dny nečapačka, 4. den zkrokování na druhym, 5. den AFko celkem v pohodě a 6. den konečně kusovka na první ostrej... úúúúf :)  " display="http://www.lezec.cz/cesta.php?key=155"/>
    <hyperlink ref="E62" r:id="rId5" tooltip="Marťan - lahoda :)" display="http://www.lezec.cz/cesta.php?key=473"/>
    <hyperlink ref="E63" r:id="rId6" tooltip="Marťan - za Marťanem k pěknému rozhledu, hezká tečka..." display="http://www.lezec.cz/cesta.php?key=3297"/>
  </hyperlinks>
  <printOptions/>
  <pageMargins left="0.787401575" right="0.787401575" top="0.984251969" bottom="0.984251969" header="0.4921259845" footer="0.4921259845"/>
  <pageSetup horizontalDpi="600" verticalDpi="600"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O239"/>
  <sheetViews>
    <sheetView zoomScalePageLayoutView="0" workbookViewId="0" topLeftCell="A1">
      <pane ySplit="1" topLeftCell="A197" activePane="bottomLeft" state="frozen"/>
      <selection pane="topLeft" activeCell="A1" sqref="A1"/>
      <selection pane="bottomLeft" activeCell="D238" sqref="D238"/>
    </sheetView>
  </sheetViews>
  <sheetFormatPr defaultColWidth="10.421875" defaultRowHeight="12.75"/>
  <cols>
    <col min="1" max="1" width="4.00390625" style="0" bestFit="1" customWidth="1"/>
    <col min="2" max="2" width="8.140625" style="0" bestFit="1" customWidth="1"/>
    <col min="3" max="3" width="15.00390625" style="0" bestFit="1" customWidth="1"/>
    <col min="4" max="4" width="10.00390625" style="0" bestFit="1" customWidth="1"/>
    <col min="5" max="5" width="23.421875" style="0" bestFit="1" customWidth="1"/>
    <col min="6" max="6" width="5.7109375" style="0" bestFit="1" customWidth="1"/>
    <col min="7" max="7" width="8.00390625" style="0" bestFit="1" customWidth="1"/>
    <col min="8" max="9" width="6.42187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6.57421875" style="0" bestFit="1" customWidth="1"/>
    <col min="15" max="15" width="4.00390625" style="0" bestFit="1" customWidth="1"/>
  </cols>
  <sheetData>
    <row r="1" spans="1:15" ht="12.75">
      <c r="A1" s="6" t="s">
        <v>43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45</v>
      </c>
      <c r="G1" s="6" t="s">
        <v>4</v>
      </c>
      <c r="H1" s="6" t="s">
        <v>49</v>
      </c>
      <c r="I1" s="6" t="s">
        <v>35</v>
      </c>
      <c r="J1" s="6" t="s">
        <v>36</v>
      </c>
      <c r="K1" s="6" t="s">
        <v>6</v>
      </c>
      <c r="M1" s="6" t="s">
        <v>51</v>
      </c>
      <c r="N1" s="11">
        <f>SUM(K:K)</f>
        <v>7937.000000000003</v>
      </c>
      <c r="O1">
        <f>COUNT(K2:K761)</f>
        <v>238</v>
      </c>
    </row>
    <row r="2" spans="1:11" ht="12.75">
      <c r="A2" s="22">
        <v>1</v>
      </c>
      <c r="B2" s="23">
        <v>39904</v>
      </c>
      <c r="C2" s="23" t="s">
        <v>142</v>
      </c>
      <c r="D2" s="23"/>
      <c r="E2" s="22" t="s">
        <v>146</v>
      </c>
      <c r="F2" s="24" t="s">
        <v>75</v>
      </c>
      <c r="G2" s="25" t="s">
        <v>39</v>
      </c>
      <c r="H2" s="25" t="s">
        <v>2</v>
      </c>
      <c r="I2" s="25" t="s">
        <v>169</v>
      </c>
      <c r="J2" s="25" t="str">
        <f aca="true" t="shared" si="0" ref="J2:J23">IF(OR(G2="TR",G2="TRO"),"B","A")</f>
        <v>A</v>
      </c>
      <c r="K2" s="26">
        <f ca="1">VLOOKUP(F2,OFFSET(Hodnoc!$A$1:$C$28,0,IF(I2="Hory",0,IF(I2="Ledy",3,IF(I2="Písek",6,IF(I2="Skalky",9,IF(I2="Boulder",12,"chyba")))))),IF(J2="A",2,3),0)*VLOOKUP(G2,Hodnoc!$P$1:$Q$11,2,0)</f>
        <v>31.5</v>
      </c>
    </row>
    <row r="3" spans="1:11" ht="12.75">
      <c r="A3" s="22">
        <v>2</v>
      </c>
      <c r="B3" s="23">
        <v>39904</v>
      </c>
      <c r="C3" s="23" t="s">
        <v>142</v>
      </c>
      <c r="D3" s="23"/>
      <c r="E3" s="22" t="s">
        <v>184</v>
      </c>
      <c r="F3" s="24" t="s">
        <v>65</v>
      </c>
      <c r="G3" s="25" t="s">
        <v>50</v>
      </c>
      <c r="H3" s="25" t="s">
        <v>2</v>
      </c>
      <c r="I3" s="25" t="s">
        <v>169</v>
      </c>
      <c r="J3" s="25" t="str">
        <f t="shared" si="0"/>
        <v>A</v>
      </c>
      <c r="K3" s="26">
        <f ca="1">VLOOKUP(F3,OFFSET(Hodnoc!$A$1:$C$28,0,IF(I3="Hory",0,IF(I3="Ledy",3,IF(I3="Písek",6,IF(I3="Skalky",9,IF(I3="Boulder",12,"chyba")))))),IF(J3="A",2,3),0)*VLOOKUP(G3,Hodnoc!$P$1:$Q$11,2,0)</f>
        <v>38</v>
      </c>
    </row>
    <row r="4" spans="1:11" ht="12.75">
      <c r="A4" s="22">
        <v>3</v>
      </c>
      <c r="B4" s="23">
        <v>39904</v>
      </c>
      <c r="C4" s="23" t="s">
        <v>142</v>
      </c>
      <c r="D4" s="23"/>
      <c r="E4" s="22" t="s">
        <v>185</v>
      </c>
      <c r="F4" s="24" t="s">
        <v>65</v>
      </c>
      <c r="G4" s="25" t="s">
        <v>50</v>
      </c>
      <c r="H4" s="25" t="s">
        <v>2</v>
      </c>
      <c r="I4" s="25" t="s">
        <v>169</v>
      </c>
      <c r="J4" s="25" t="str">
        <f t="shared" si="0"/>
        <v>A</v>
      </c>
      <c r="K4" s="26">
        <f ca="1">VLOOKUP(F4,OFFSET(Hodnoc!$A$1:$C$28,0,IF(I4="Hory",0,IF(I4="Ledy",3,IF(I4="Písek",6,IF(I4="Skalky",9,IF(I4="Boulder",12,"chyba")))))),IF(J4="A",2,3),0)*VLOOKUP(G4,Hodnoc!$P$1:$Q$11,2,0)</f>
        <v>38</v>
      </c>
    </row>
    <row r="5" spans="1:11" ht="12.75">
      <c r="A5" s="22">
        <v>4</v>
      </c>
      <c r="B5" s="23">
        <v>39904</v>
      </c>
      <c r="C5" s="23" t="s">
        <v>142</v>
      </c>
      <c r="D5" s="23"/>
      <c r="E5" s="22" t="s">
        <v>168</v>
      </c>
      <c r="F5" s="24" t="s">
        <v>75</v>
      </c>
      <c r="G5" s="25" t="s">
        <v>38</v>
      </c>
      <c r="H5" s="25" t="s">
        <v>2</v>
      </c>
      <c r="I5" s="25" t="s">
        <v>169</v>
      </c>
      <c r="J5" s="25" t="str">
        <f t="shared" si="0"/>
        <v>A</v>
      </c>
      <c r="K5" s="26">
        <f ca="1">VLOOKUP(F5,OFFSET(Hodnoc!$A$1:$C$28,0,IF(I5="Hory",0,IF(I5="Ledy",3,IF(I5="Písek",6,IF(I5="Skalky",9,IF(I5="Boulder",12,"chyba")))))),IF(J5="A",2,3),0)*VLOOKUP(G5,Hodnoc!$P$1:$Q$11,2,0)</f>
        <v>37.800000000000004</v>
      </c>
    </row>
    <row r="6" spans="1:11" ht="12.75">
      <c r="A6" s="22">
        <v>5</v>
      </c>
      <c r="B6" s="23">
        <v>39904</v>
      </c>
      <c r="C6" s="23" t="s">
        <v>142</v>
      </c>
      <c r="D6" s="23"/>
      <c r="E6" s="22" t="s">
        <v>186</v>
      </c>
      <c r="F6" s="24">
        <v>7</v>
      </c>
      <c r="G6" s="25" t="s">
        <v>39</v>
      </c>
      <c r="H6" s="25" t="s">
        <v>2</v>
      </c>
      <c r="I6" s="25" t="s">
        <v>169</v>
      </c>
      <c r="J6" s="25" t="str">
        <f t="shared" si="0"/>
        <v>A</v>
      </c>
      <c r="K6" s="26">
        <f ca="1">VLOOKUP(F6,OFFSET(Hodnoc!$A$1:$C$28,0,IF(I6="Hory",0,IF(I6="Ledy",3,IF(I6="Písek",6,IF(I6="Skalky",9,IF(I6="Boulder",12,"chyba")))))),IF(J6="A",2,3),0)*VLOOKUP(G6,Hodnoc!$P$1:$Q$11,2,0)</f>
        <v>43.5</v>
      </c>
    </row>
    <row r="7" spans="1:11" ht="12.75">
      <c r="A7" s="22">
        <v>6</v>
      </c>
      <c r="B7" s="23">
        <v>39904</v>
      </c>
      <c r="C7" s="23" t="s">
        <v>142</v>
      </c>
      <c r="D7" s="23"/>
      <c r="E7" s="22" t="s">
        <v>167</v>
      </c>
      <c r="F7" s="24" t="s">
        <v>74</v>
      </c>
      <c r="G7" s="25" t="s">
        <v>39</v>
      </c>
      <c r="H7" s="25" t="s">
        <v>2</v>
      </c>
      <c r="I7" s="25" t="s">
        <v>169</v>
      </c>
      <c r="J7" s="25" t="str">
        <f t="shared" si="0"/>
        <v>A</v>
      </c>
      <c r="K7" s="26">
        <f ca="1">VLOOKUP(F7,OFFSET(Hodnoc!$A$1:$C$28,0,IF(I7="Hory",0,IF(I7="Ledy",3,IF(I7="Písek",6,IF(I7="Skalky",9,IF(I7="Boulder",12,"chyba")))))),IF(J7="A",2,3),0)*VLOOKUP(G7,Hodnoc!$P$1:$Q$11,2,0)</f>
        <v>24</v>
      </c>
    </row>
    <row r="8" spans="1:11" ht="12.75">
      <c r="A8" s="22">
        <v>7</v>
      </c>
      <c r="B8" s="23">
        <v>39911</v>
      </c>
      <c r="C8" s="23" t="s">
        <v>142</v>
      </c>
      <c r="D8" s="23"/>
      <c r="E8" s="22" t="s">
        <v>167</v>
      </c>
      <c r="F8" s="24" t="s">
        <v>74</v>
      </c>
      <c r="G8" s="25" t="s">
        <v>39</v>
      </c>
      <c r="H8" s="25" t="s">
        <v>2</v>
      </c>
      <c r="I8" s="25" t="s">
        <v>169</v>
      </c>
      <c r="J8" s="25" t="str">
        <f t="shared" si="0"/>
        <v>A</v>
      </c>
      <c r="K8" s="26">
        <f ca="1">VLOOKUP(F8,OFFSET(Hodnoc!$A$1:$C$28,0,IF(I8="Hory",0,IF(I8="Ledy",3,IF(I8="Písek",6,IF(I8="Skalky",9,IF(I8="Boulder",12,"chyba")))))),IF(J8="A",2,3),0)*VLOOKUP(G8,Hodnoc!$P$1:$Q$11,2,0)</f>
        <v>24</v>
      </c>
    </row>
    <row r="9" spans="1:11" ht="12.75">
      <c r="A9" s="22">
        <v>8</v>
      </c>
      <c r="B9" s="23">
        <v>39911</v>
      </c>
      <c r="C9" s="23" t="s">
        <v>142</v>
      </c>
      <c r="D9" s="23"/>
      <c r="E9" s="22" t="s">
        <v>171</v>
      </c>
      <c r="F9" s="24" t="s">
        <v>75</v>
      </c>
      <c r="G9" s="25" t="s">
        <v>39</v>
      </c>
      <c r="H9" s="25" t="s">
        <v>2</v>
      </c>
      <c r="I9" s="25" t="s">
        <v>169</v>
      </c>
      <c r="J9" s="25" t="str">
        <f t="shared" si="0"/>
        <v>A</v>
      </c>
      <c r="K9" s="26">
        <f ca="1">VLOOKUP(F9,OFFSET(Hodnoc!$A$1:$C$28,0,IF(I9="Hory",0,IF(I9="Ledy",3,IF(I9="Písek",6,IF(I9="Skalky",9,IF(I9="Boulder",12,"chyba")))))),IF(J9="A",2,3),0)*VLOOKUP(G9,Hodnoc!$P$1:$Q$11,2,0)</f>
        <v>31.5</v>
      </c>
    </row>
    <row r="10" spans="1:11" ht="12.75">
      <c r="A10" s="22">
        <v>9</v>
      </c>
      <c r="B10" s="23">
        <v>39911</v>
      </c>
      <c r="C10" s="23" t="s">
        <v>142</v>
      </c>
      <c r="D10" s="23"/>
      <c r="E10" s="22" t="s">
        <v>185</v>
      </c>
      <c r="F10" s="24" t="s">
        <v>65</v>
      </c>
      <c r="G10" s="25" t="s">
        <v>40</v>
      </c>
      <c r="H10" s="25" t="s">
        <v>2</v>
      </c>
      <c r="I10" s="25" t="s">
        <v>169</v>
      </c>
      <c r="J10" s="25" t="str">
        <f t="shared" si="0"/>
        <v>A</v>
      </c>
      <c r="K10" s="26">
        <f ca="1">VLOOKUP(F10,OFFSET(Hodnoc!$A$1:$C$28,0,IF(I10="Hory",0,IF(I10="Ledy",3,IF(I10="Písek",6,IF(I10="Skalky",9,IF(I10="Boulder",12,"chyba")))))),IF(J10="A",2,3),0)*VLOOKUP(G10,Hodnoc!$P$1:$Q$11,2,0)</f>
        <v>57</v>
      </c>
    </row>
    <row r="11" spans="1:11" ht="12.75">
      <c r="A11" s="22">
        <v>10</v>
      </c>
      <c r="B11" s="23">
        <v>39911</v>
      </c>
      <c r="C11" s="23" t="s">
        <v>142</v>
      </c>
      <c r="D11" s="23"/>
      <c r="E11" s="22" t="s">
        <v>184</v>
      </c>
      <c r="F11" s="24" t="s">
        <v>65</v>
      </c>
      <c r="G11" s="25" t="s">
        <v>40</v>
      </c>
      <c r="H11" s="25" t="s">
        <v>2</v>
      </c>
      <c r="I11" s="25" t="s">
        <v>169</v>
      </c>
      <c r="J11" s="25" t="str">
        <f t="shared" si="0"/>
        <v>A</v>
      </c>
      <c r="K11" s="26">
        <f ca="1">VLOOKUP(F11,OFFSET(Hodnoc!$A$1:$C$28,0,IF(I11="Hory",0,IF(I11="Ledy",3,IF(I11="Písek",6,IF(I11="Skalky",9,IF(I11="Boulder",12,"chyba")))))),IF(J11="A",2,3),0)*VLOOKUP(G11,Hodnoc!$P$1:$Q$11,2,0)</f>
        <v>57</v>
      </c>
    </row>
    <row r="12" spans="1:11" ht="12.75">
      <c r="A12" s="22">
        <v>11</v>
      </c>
      <c r="B12" s="23">
        <v>39911</v>
      </c>
      <c r="C12" s="23" t="s">
        <v>142</v>
      </c>
      <c r="D12" s="23"/>
      <c r="E12" s="22" t="s">
        <v>168</v>
      </c>
      <c r="F12" s="24" t="s">
        <v>75</v>
      </c>
      <c r="G12" s="25" t="s">
        <v>39</v>
      </c>
      <c r="H12" s="25" t="s">
        <v>2</v>
      </c>
      <c r="I12" s="25" t="s">
        <v>169</v>
      </c>
      <c r="J12" s="25" t="str">
        <f t="shared" si="0"/>
        <v>A</v>
      </c>
      <c r="K12" s="26">
        <f ca="1">VLOOKUP(F12,OFFSET(Hodnoc!$A$1:$C$28,0,IF(I12="Hory",0,IF(I12="Ledy",3,IF(I12="Písek",6,IF(I12="Skalky",9,IF(I12="Boulder",12,"chyba")))))),IF(J12="A",2,3),0)*VLOOKUP(G12,Hodnoc!$P$1:$Q$11,2,0)</f>
        <v>31.5</v>
      </c>
    </row>
    <row r="13" spans="1:11" ht="12.75">
      <c r="A13" s="22">
        <v>12</v>
      </c>
      <c r="B13" s="23">
        <v>39914</v>
      </c>
      <c r="C13" s="23" t="s">
        <v>142</v>
      </c>
      <c r="D13" s="23"/>
      <c r="E13" s="22" t="s">
        <v>187</v>
      </c>
      <c r="F13" s="24">
        <v>6</v>
      </c>
      <c r="G13" s="25" t="s">
        <v>38</v>
      </c>
      <c r="H13" s="25" t="s">
        <v>2</v>
      </c>
      <c r="I13" s="25" t="s">
        <v>169</v>
      </c>
      <c r="J13" s="25" t="str">
        <f t="shared" si="0"/>
        <v>A</v>
      </c>
      <c r="K13" s="26">
        <f ca="1">VLOOKUP(F13,OFFSET(Hodnoc!$A$1:$C$28,0,IF(I13="Hory",0,IF(I13="Ledy",3,IF(I13="Písek",6,IF(I13="Skalky",9,IF(I13="Boulder",12,"chyba")))))),IF(J13="A",2,3),0)*VLOOKUP(G13,Hodnoc!$P$1:$Q$11,2,0)</f>
        <v>32.4</v>
      </c>
    </row>
    <row r="14" spans="1:11" ht="12.75">
      <c r="A14" s="22">
        <v>13</v>
      </c>
      <c r="B14" s="23">
        <v>39914</v>
      </c>
      <c r="C14" s="23" t="s">
        <v>142</v>
      </c>
      <c r="D14" s="23"/>
      <c r="E14" s="22" t="s">
        <v>188</v>
      </c>
      <c r="F14" s="24" t="s">
        <v>74</v>
      </c>
      <c r="G14" s="25" t="s">
        <v>38</v>
      </c>
      <c r="H14" s="25" t="s">
        <v>2</v>
      </c>
      <c r="I14" s="25" t="s">
        <v>169</v>
      </c>
      <c r="J14" s="25" t="str">
        <f t="shared" si="0"/>
        <v>A</v>
      </c>
      <c r="K14" s="26">
        <f ca="1">VLOOKUP(F14,OFFSET(Hodnoc!$A$1:$C$28,0,IF(I14="Hory",0,IF(I14="Ledy",3,IF(I14="Písek",6,IF(I14="Skalky",9,IF(I14="Boulder",12,"chyba")))))),IF(J14="A",2,3),0)*VLOOKUP(G14,Hodnoc!$P$1:$Q$11,2,0)</f>
        <v>28.8</v>
      </c>
    </row>
    <row r="15" spans="1:11" ht="12.75">
      <c r="A15" s="22">
        <v>14</v>
      </c>
      <c r="B15" s="23">
        <v>39914</v>
      </c>
      <c r="C15" s="23" t="s">
        <v>142</v>
      </c>
      <c r="D15" s="23"/>
      <c r="E15" s="22" t="s">
        <v>173</v>
      </c>
      <c r="F15" s="24">
        <v>6</v>
      </c>
      <c r="G15" s="25" t="s">
        <v>38</v>
      </c>
      <c r="H15" s="25" t="s">
        <v>2</v>
      </c>
      <c r="I15" s="25" t="s">
        <v>169</v>
      </c>
      <c r="J15" s="25" t="str">
        <f t="shared" si="0"/>
        <v>A</v>
      </c>
      <c r="K15" s="26">
        <f ca="1">VLOOKUP(F15,OFFSET(Hodnoc!$A$1:$C$28,0,IF(I15="Hory",0,IF(I15="Ledy",3,IF(I15="Písek",6,IF(I15="Skalky",9,IF(I15="Boulder",12,"chyba")))))),IF(J15="A",2,3),0)*VLOOKUP(G15,Hodnoc!$P$1:$Q$11,2,0)</f>
        <v>32.4</v>
      </c>
    </row>
    <row r="16" spans="1:11" ht="12.75">
      <c r="A16" s="22">
        <v>15</v>
      </c>
      <c r="B16" s="23">
        <v>39914</v>
      </c>
      <c r="C16" s="23" t="s">
        <v>142</v>
      </c>
      <c r="D16" s="23"/>
      <c r="E16" s="22" t="s">
        <v>175</v>
      </c>
      <c r="F16" s="24" t="s">
        <v>74</v>
      </c>
      <c r="G16" s="25" t="s">
        <v>39</v>
      </c>
      <c r="H16" s="25" t="s">
        <v>2</v>
      </c>
      <c r="I16" s="25" t="s">
        <v>169</v>
      </c>
      <c r="J16" s="25" t="str">
        <f t="shared" si="0"/>
        <v>A</v>
      </c>
      <c r="K16" s="26">
        <f ca="1">VLOOKUP(F16,OFFSET(Hodnoc!$A$1:$C$28,0,IF(I16="Hory",0,IF(I16="Ledy",3,IF(I16="Písek",6,IF(I16="Skalky",9,IF(I16="Boulder",12,"chyba")))))),IF(J16="A",2,3),0)*VLOOKUP(G16,Hodnoc!$P$1:$Q$11,2,0)</f>
        <v>24</v>
      </c>
    </row>
    <row r="17" spans="1:11" ht="12.75">
      <c r="A17" s="22">
        <v>16</v>
      </c>
      <c r="B17" s="23">
        <v>39914</v>
      </c>
      <c r="C17" s="23" t="s">
        <v>142</v>
      </c>
      <c r="D17" s="23"/>
      <c r="E17" s="22" t="s">
        <v>174</v>
      </c>
      <c r="F17" s="24" t="s">
        <v>76</v>
      </c>
      <c r="G17" s="25" t="s">
        <v>39</v>
      </c>
      <c r="H17" s="25" t="s">
        <v>2</v>
      </c>
      <c r="I17" s="25" t="s">
        <v>169</v>
      </c>
      <c r="J17" s="25" t="str">
        <f t="shared" si="0"/>
        <v>A</v>
      </c>
      <c r="K17" s="26">
        <f ca="1">VLOOKUP(F17,OFFSET(Hodnoc!$A$1:$C$28,0,IF(I17="Hory",0,IF(I17="Ledy",3,IF(I17="Písek",6,IF(I17="Skalky",9,IF(I17="Boulder",12,"chyba")))))),IF(J17="A",2,3),0)*VLOOKUP(G17,Hodnoc!$P$1:$Q$11,2,0)</f>
        <v>37.5</v>
      </c>
    </row>
    <row r="18" spans="1:11" ht="12.75">
      <c r="A18" s="22">
        <v>17</v>
      </c>
      <c r="B18" s="23">
        <v>39914</v>
      </c>
      <c r="C18" s="23" t="s">
        <v>142</v>
      </c>
      <c r="D18" s="23"/>
      <c r="E18" s="22" t="s">
        <v>189</v>
      </c>
      <c r="F18" s="24">
        <v>6</v>
      </c>
      <c r="G18" s="25" t="s">
        <v>39</v>
      </c>
      <c r="H18" s="25" t="s">
        <v>2</v>
      </c>
      <c r="I18" s="25" t="s">
        <v>169</v>
      </c>
      <c r="J18" s="25" t="str">
        <f t="shared" si="0"/>
        <v>A</v>
      </c>
      <c r="K18" s="26">
        <f ca="1">VLOOKUP(F18,OFFSET(Hodnoc!$A$1:$C$28,0,IF(I18="Hory",0,IF(I18="Ledy",3,IF(I18="Písek",6,IF(I18="Skalky",9,IF(I18="Boulder",12,"chyba")))))),IF(J18="A",2,3),0)*VLOOKUP(G18,Hodnoc!$P$1:$Q$11,2,0)</f>
        <v>27</v>
      </c>
    </row>
    <row r="19" spans="1:11" ht="12.75">
      <c r="A19" s="22">
        <v>18</v>
      </c>
      <c r="B19" s="23">
        <v>39914</v>
      </c>
      <c r="C19" s="23" t="s">
        <v>142</v>
      </c>
      <c r="D19" s="23"/>
      <c r="E19" s="22" t="s">
        <v>177</v>
      </c>
      <c r="F19" s="24">
        <v>6</v>
      </c>
      <c r="G19" s="25" t="s">
        <v>90</v>
      </c>
      <c r="H19" s="25" t="s">
        <v>2</v>
      </c>
      <c r="I19" s="25" t="s">
        <v>169</v>
      </c>
      <c r="J19" s="25" t="str">
        <f t="shared" si="0"/>
        <v>A</v>
      </c>
      <c r="K19" s="26">
        <f ca="1">VLOOKUP(F19,OFFSET(Hodnoc!$A$1:$C$28,0,IF(I19="Hory",0,IF(I19="Ledy",3,IF(I19="Písek",6,IF(I19="Skalky",9,IF(I19="Boulder",12,"chyba")))))),IF(J19="A",2,3),0)*VLOOKUP(G19,Hodnoc!$P$1:$Q$11,2,0)</f>
        <v>27</v>
      </c>
    </row>
    <row r="20" spans="1:11" ht="12.75">
      <c r="A20" s="22">
        <v>19</v>
      </c>
      <c r="B20" s="23">
        <v>39914</v>
      </c>
      <c r="C20" s="23" t="s">
        <v>142</v>
      </c>
      <c r="D20" s="23"/>
      <c r="E20" s="22" t="s">
        <v>190</v>
      </c>
      <c r="F20" s="24" t="s">
        <v>73</v>
      </c>
      <c r="G20" s="25" t="s">
        <v>90</v>
      </c>
      <c r="H20" s="25" t="s">
        <v>2</v>
      </c>
      <c r="I20" s="25" t="s">
        <v>169</v>
      </c>
      <c r="J20" s="25" t="str">
        <f t="shared" si="0"/>
        <v>A</v>
      </c>
      <c r="K20" s="26">
        <f ca="1">VLOOKUP(F20,OFFSET(Hodnoc!$A$1:$C$28,0,IF(I20="Hory",0,IF(I20="Ledy",3,IF(I20="Písek",6,IF(I20="Skalky",9,IF(I20="Boulder",12,"chyba")))))),IF(J20="A",2,3),0)*VLOOKUP(G20,Hodnoc!$P$1:$Q$11,2,0)</f>
        <v>19.5</v>
      </c>
    </row>
    <row r="21" spans="1:11" ht="12.75">
      <c r="A21" s="22">
        <v>20</v>
      </c>
      <c r="B21" s="23">
        <v>39914</v>
      </c>
      <c r="C21" s="23" t="s">
        <v>142</v>
      </c>
      <c r="D21" s="23"/>
      <c r="E21" s="22" t="s">
        <v>191</v>
      </c>
      <c r="F21" s="24" t="s">
        <v>76</v>
      </c>
      <c r="G21" s="25" t="s">
        <v>39</v>
      </c>
      <c r="H21" s="25" t="s">
        <v>2</v>
      </c>
      <c r="I21" s="25" t="s">
        <v>169</v>
      </c>
      <c r="J21" s="25" t="str">
        <f t="shared" si="0"/>
        <v>A</v>
      </c>
      <c r="K21" s="26">
        <f ca="1">VLOOKUP(F21,OFFSET(Hodnoc!$A$1:$C$28,0,IF(I21="Hory",0,IF(I21="Ledy",3,IF(I21="Písek",6,IF(I21="Skalky",9,IF(I21="Boulder",12,"chyba")))))),IF(J21="A",2,3),0)*VLOOKUP(G21,Hodnoc!$P$1:$Q$11,2,0)</f>
        <v>37.5</v>
      </c>
    </row>
    <row r="22" spans="1:11" ht="12.75">
      <c r="A22" s="22">
        <v>21</v>
      </c>
      <c r="B22" s="23">
        <v>39914</v>
      </c>
      <c r="C22" s="23" t="s">
        <v>142</v>
      </c>
      <c r="D22" s="23"/>
      <c r="E22" s="22" t="s">
        <v>183</v>
      </c>
      <c r="F22" s="24" t="s">
        <v>75</v>
      </c>
      <c r="G22" s="25" t="s">
        <v>39</v>
      </c>
      <c r="H22" s="25" t="s">
        <v>2</v>
      </c>
      <c r="I22" s="25" t="s">
        <v>169</v>
      </c>
      <c r="J22" s="25" t="str">
        <f t="shared" si="0"/>
        <v>A</v>
      </c>
      <c r="K22" s="26">
        <f ca="1">VLOOKUP(F22,OFFSET(Hodnoc!$A$1:$C$28,0,IF(I22="Hory",0,IF(I22="Ledy",3,IF(I22="Písek",6,IF(I22="Skalky",9,IF(I22="Boulder",12,"chyba")))))),IF(J22="A",2,3),0)*VLOOKUP(G22,Hodnoc!$P$1:$Q$11,2,0)</f>
        <v>31.5</v>
      </c>
    </row>
    <row r="23" spans="1:11" ht="12.75">
      <c r="A23" s="22">
        <v>22</v>
      </c>
      <c r="B23" s="23">
        <v>39914</v>
      </c>
      <c r="C23" s="23" t="s">
        <v>142</v>
      </c>
      <c r="D23" s="23"/>
      <c r="E23" s="22" t="s">
        <v>180</v>
      </c>
      <c r="F23" s="24" t="s">
        <v>74</v>
      </c>
      <c r="G23" s="25" t="s">
        <v>39</v>
      </c>
      <c r="H23" s="25" t="s">
        <v>2</v>
      </c>
      <c r="I23" s="25" t="s">
        <v>169</v>
      </c>
      <c r="J23" s="25" t="str">
        <f t="shared" si="0"/>
        <v>A</v>
      </c>
      <c r="K23" s="26">
        <f ca="1">VLOOKUP(F23,OFFSET(Hodnoc!$A$1:$C$28,0,IF(I23="Hory",0,IF(I23="Ledy",3,IF(I23="Písek",6,IF(I23="Skalky",9,IF(I23="Boulder",12,"chyba")))))),IF(J23="A",2,3),0)*VLOOKUP(G23,Hodnoc!$P$1:$Q$11,2,0)</f>
        <v>24</v>
      </c>
    </row>
    <row r="24" spans="1:11" ht="12.75">
      <c r="A24" s="22">
        <v>23</v>
      </c>
      <c r="B24" s="23">
        <v>39919</v>
      </c>
      <c r="C24" s="23" t="s">
        <v>142</v>
      </c>
      <c r="D24" s="23"/>
      <c r="E24" s="22" t="s">
        <v>223</v>
      </c>
      <c r="F24" s="24" t="s">
        <v>73</v>
      </c>
      <c r="G24" s="25" t="s">
        <v>39</v>
      </c>
      <c r="H24" s="25" t="s">
        <v>2</v>
      </c>
      <c r="I24" s="25" t="s">
        <v>169</v>
      </c>
      <c r="J24" s="25" t="str">
        <f aca="true" t="shared" si="1" ref="J24:J32">IF(OR(G24="TR",G24="TRO"),"B","A")</f>
        <v>A</v>
      </c>
      <c r="K24" s="26">
        <f ca="1">VLOOKUP(F24,OFFSET(Hodnoc!$A$1:$C$28,0,IF(I24="Hory",0,IF(I24="Ledy",3,IF(I24="Písek",6,IF(I24="Skalky",9,IF(I24="Boulder",12,"chyba")))))),IF(J24="A",2,3),0)*VLOOKUP(G24,Hodnoc!$P$1:$Q$11,2,0)</f>
        <v>19.5</v>
      </c>
    </row>
    <row r="25" spans="1:11" ht="12.75">
      <c r="A25" s="22">
        <v>24</v>
      </c>
      <c r="B25" s="23">
        <v>39919</v>
      </c>
      <c r="C25" s="23" t="s">
        <v>142</v>
      </c>
      <c r="D25" s="23"/>
      <c r="E25" s="22" t="s">
        <v>224</v>
      </c>
      <c r="F25" s="24">
        <v>6</v>
      </c>
      <c r="G25" s="25" t="s">
        <v>39</v>
      </c>
      <c r="H25" s="25" t="s">
        <v>2</v>
      </c>
      <c r="I25" s="25" t="s">
        <v>169</v>
      </c>
      <c r="J25" s="25" t="str">
        <f t="shared" si="1"/>
        <v>A</v>
      </c>
      <c r="K25" s="26">
        <f ca="1">VLOOKUP(F25,OFFSET(Hodnoc!$A$1:$C$28,0,IF(I25="Hory",0,IF(I25="Ledy",3,IF(I25="Písek",6,IF(I25="Skalky",9,IF(I25="Boulder",12,"chyba")))))),IF(J25="A",2,3),0)*VLOOKUP(G25,Hodnoc!$P$1:$Q$11,2,0)</f>
        <v>27</v>
      </c>
    </row>
    <row r="26" spans="1:11" ht="12.75">
      <c r="A26" s="22">
        <v>25</v>
      </c>
      <c r="B26" s="23">
        <v>39919</v>
      </c>
      <c r="C26" s="23" t="s">
        <v>142</v>
      </c>
      <c r="D26" s="23"/>
      <c r="E26" s="22" t="s">
        <v>176</v>
      </c>
      <c r="F26" s="24">
        <v>6</v>
      </c>
      <c r="G26" s="25" t="s">
        <v>39</v>
      </c>
      <c r="H26" s="25" t="s">
        <v>2</v>
      </c>
      <c r="I26" s="25" t="s">
        <v>169</v>
      </c>
      <c r="J26" s="25" t="str">
        <f t="shared" si="1"/>
        <v>A</v>
      </c>
      <c r="K26" s="26">
        <f ca="1">VLOOKUP(F26,OFFSET(Hodnoc!$A$1:$C$28,0,IF(I26="Hory",0,IF(I26="Ledy",3,IF(I26="Písek",6,IF(I26="Skalky",9,IF(I26="Boulder",12,"chyba")))))),IF(J26="A",2,3),0)*VLOOKUP(G26,Hodnoc!$P$1:$Q$11,2,0)</f>
        <v>27</v>
      </c>
    </row>
    <row r="27" spans="1:11" ht="12.75">
      <c r="A27" s="22">
        <v>26</v>
      </c>
      <c r="B27" s="23">
        <v>39919</v>
      </c>
      <c r="C27" s="23" t="s">
        <v>142</v>
      </c>
      <c r="D27" s="23"/>
      <c r="E27" s="22" t="s">
        <v>219</v>
      </c>
      <c r="F27" s="24" t="s">
        <v>65</v>
      </c>
      <c r="G27" s="25" t="s">
        <v>40</v>
      </c>
      <c r="H27" s="25" t="s">
        <v>2</v>
      </c>
      <c r="I27" s="25" t="s">
        <v>169</v>
      </c>
      <c r="J27" s="25" t="str">
        <f t="shared" si="1"/>
        <v>A</v>
      </c>
      <c r="K27" s="26">
        <f ca="1">VLOOKUP(F27,OFFSET(Hodnoc!$A$1:$C$28,0,IF(I27="Hory",0,IF(I27="Ledy",3,IF(I27="Písek",6,IF(I27="Skalky",9,IF(I27="Boulder",12,"chyba")))))),IF(J27="A",2,3),0)*VLOOKUP(G27,Hodnoc!$P$1:$Q$11,2,0)</f>
        <v>57</v>
      </c>
    </row>
    <row r="28" spans="1:11" ht="12.75">
      <c r="A28" s="22">
        <v>27</v>
      </c>
      <c r="B28" s="23">
        <v>39919</v>
      </c>
      <c r="C28" s="23" t="s">
        <v>142</v>
      </c>
      <c r="D28" s="23"/>
      <c r="E28" s="22" t="s">
        <v>215</v>
      </c>
      <c r="F28" s="24">
        <v>7</v>
      </c>
      <c r="G28" s="25" t="s">
        <v>40</v>
      </c>
      <c r="H28" s="25" t="s">
        <v>2</v>
      </c>
      <c r="I28" s="25" t="s">
        <v>169</v>
      </c>
      <c r="J28" s="25" t="str">
        <f t="shared" si="1"/>
        <v>A</v>
      </c>
      <c r="K28" s="26">
        <f ca="1">VLOOKUP(F28,OFFSET(Hodnoc!$A$1:$C$28,0,IF(I28="Hory",0,IF(I28="Ledy",3,IF(I28="Písek",6,IF(I28="Skalky",9,IF(I28="Boulder",12,"chyba")))))),IF(J28="A",2,3),0)*VLOOKUP(G28,Hodnoc!$P$1:$Q$11,2,0)</f>
        <v>43.5</v>
      </c>
    </row>
    <row r="29" spans="1:11" ht="12.75">
      <c r="A29" s="22">
        <v>28</v>
      </c>
      <c r="B29" s="23">
        <v>39919</v>
      </c>
      <c r="C29" s="23" t="s">
        <v>142</v>
      </c>
      <c r="D29" s="23"/>
      <c r="E29" s="22" t="s">
        <v>221</v>
      </c>
      <c r="F29" s="24" t="s">
        <v>75</v>
      </c>
      <c r="G29" s="25" t="s">
        <v>39</v>
      </c>
      <c r="H29" s="25" t="s">
        <v>2</v>
      </c>
      <c r="I29" s="25" t="s">
        <v>169</v>
      </c>
      <c r="J29" s="25" t="str">
        <f t="shared" si="1"/>
        <v>A</v>
      </c>
      <c r="K29" s="26">
        <f ca="1">VLOOKUP(F29,OFFSET(Hodnoc!$A$1:$C$28,0,IF(I29="Hory",0,IF(I29="Ledy",3,IF(I29="Písek",6,IF(I29="Skalky",9,IF(I29="Boulder",12,"chyba")))))),IF(J29="A",2,3),0)*VLOOKUP(G29,Hodnoc!$P$1:$Q$11,2,0)</f>
        <v>31.5</v>
      </c>
    </row>
    <row r="30" spans="1:11" ht="12.75">
      <c r="A30" s="22">
        <v>29</v>
      </c>
      <c r="B30" s="23">
        <v>39919</v>
      </c>
      <c r="C30" s="23" t="s">
        <v>142</v>
      </c>
      <c r="D30" s="23"/>
      <c r="E30" s="22" t="s">
        <v>220</v>
      </c>
      <c r="F30" s="24">
        <v>7</v>
      </c>
      <c r="G30" s="25" t="s">
        <v>40</v>
      </c>
      <c r="H30" s="25" t="s">
        <v>2</v>
      </c>
      <c r="I30" s="25" t="s">
        <v>169</v>
      </c>
      <c r="J30" s="25" t="str">
        <f t="shared" si="1"/>
        <v>A</v>
      </c>
      <c r="K30" s="26">
        <f ca="1">VLOOKUP(F30,OFFSET(Hodnoc!$A$1:$C$28,0,IF(I30="Hory",0,IF(I30="Ledy",3,IF(I30="Písek",6,IF(I30="Skalky",9,IF(I30="Boulder",12,"chyba")))))),IF(J30="A",2,3),0)*VLOOKUP(G30,Hodnoc!$P$1:$Q$11,2,0)</f>
        <v>43.5</v>
      </c>
    </row>
    <row r="31" spans="1:11" ht="12.75">
      <c r="A31" s="22">
        <v>30</v>
      </c>
      <c r="B31" s="23">
        <v>39919</v>
      </c>
      <c r="C31" s="23" t="s">
        <v>142</v>
      </c>
      <c r="D31" s="23"/>
      <c r="E31" s="22" t="s">
        <v>225</v>
      </c>
      <c r="F31" s="24" t="s">
        <v>73</v>
      </c>
      <c r="G31" s="25" t="s">
        <v>5</v>
      </c>
      <c r="H31" s="25" t="s">
        <v>2</v>
      </c>
      <c r="I31" s="25" t="s">
        <v>169</v>
      </c>
      <c r="J31" s="25" t="str">
        <f t="shared" si="1"/>
        <v>B</v>
      </c>
      <c r="K31" s="26">
        <f ca="1">VLOOKUP(F31,OFFSET(Hodnoc!$A$1:$C$28,0,IF(I31="Hory",0,IF(I31="Ledy",3,IF(I31="Písek",6,IF(I31="Skalky",9,IF(I31="Boulder",12,"chyba")))))),IF(J31="A",2,3),0)*VLOOKUP(G31,Hodnoc!$P$1:$Q$11,2,0)</f>
        <v>7.800000000000001</v>
      </c>
    </row>
    <row r="32" spans="1:11" ht="12.75">
      <c r="A32" s="22">
        <v>31</v>
      </c>
      <c r="B32" s="23">
        <v>39919</v>
      </c>
      <c r="C32" s="23" t="s">
        <v>142</v>
      </c>
      <c r="D32" s="23"/>
      <c r="E32" s="22" t="s">
        <v>226</v>
      </c>
      <c r="F32" s="24" t="s">
        <v>65</v>
      </c>
      <c r="G32" s="25" t="s">
        <v>92</v>
      </c>
      <c r="H32" s="25" t="s">
        <v>2</v>
      </c>
      <c r="I32" s="25" t="s">
        <v>169</v>
      </c>
      <c r="J32" s="25" t="str">
        <f t="shared" si="1"/>
        <v>B</v>
      </c>
      <c r="K32" s="26">
        <f ca="1">VLOOKUP(F32,OFFSET(Hodnoc!$A$1:$C$28,0,IF(I32="Hory",0,IF(I32="Ledy",3,IF(I32="Písek",6,IF(I32="Skalky",9,IF(I32="Boulder",12,"chyba")))))),IF(J32="A",2,3),0)*VLOOKUP(G32,Hodnoc!$P$1:$Q$11,2,0)</f>
        <v>18</v>
      </c>
    </row>
    <row r="33" spans="1:11" ht="12.75">
      <c r="A33" s="22">
        <v>32</v>
      </c>
      <c r="B33" s="23">
        <v>39929</v>
      </c>
      <c r="C33" s="23" t="s">
        <v>302</v>
      </c>
      <c r="D33" s="23"/>
      <c r="E33" s="22" t="s">
        <v>307</v>
      </c>
      <c r="F33" s="24">
        <v>7</v>
      </c>
      <c r="G33" s="25" t="s">
        <v>39</v>
      </c>
      <c r="H33" s="25" t="s">
        <v>2</v>
      </c>
      <c r="I33" s="25" t="s">
        <v>169</v>
      </c>
      <c r="J33" s="25" t="str">
        <f aca="true" t="shared" si="2" ref="J33:J38">IF(OR(G33="TR",G33="TRO"),"B","A")</f>
        <v>A</v>
      </c>
      <c r="K33" s="26">
        <f ca="1">VLOOKUP(F33,OFFSET(Hodnoc!$A$1:$C$28,0,IF(I33="Hory",0,IF(I33="Ledy",3,IF(I33="Písek",6,IF(I33="Skalky",9,IF(I33="Boulder",12,"chyba")))))),IF(J33="A",2,3),0)*VLOOKUP(G33,Hodnoc!$P$1:$Q$11,2,0)</f>
        <v>43.5</v>
      </c>
    </row>
    <row r="34" spans="1:11" ht="12.75">
      <c r="A34" s="22">
        <v>33</v>
      </c>
      <c r="B34" s="23">
        <v>39929</v>
      </c>
      <c r="C34" s="23" t="s">
        <v>302</v>
      </c>
      <c r="D34" s="23"/>
      <c r="E34" s="22" t="s">
        <v>308</v>
      </c>
      <c r="F34" s="24" t="s">
        <v>75</v>
      </c>
      <c r="G34" s="25" t="s">
        <v>39</v>
      </c>
      <c r="H34" s="25" t="s">
        <v>2</v>
      </c>
      <c r="I34" s="25" t="s">
        <v>169</v>
      </c>
      <c r="J34" s="25" t="str">
        <f t="shared" si="2"/>
        <v>A</v>
      </c>
      <c r="K34" s="26">
        <f ca="1">VLOOKUP(F34,OFFSET(Hodnoc!$A$1:$C$28,0,IF(I34="Hory",0,IF(I34="Ledy",3,IF(I34="Písek",6,IF(I34="Skalky",9,IF(I34="Boulder",12,"chyba")))))),IF(J34="A",2,3),0)*VLOOKUP(G34,Hodnoc!$P$1:$Q$11,2,0)</f>
        <v>31.5</v>
      </c>
    </row>
    <row r="35" spans="1:11" ht="12.75">
      <c r="A35" s="22">
        <v>34</v>
      </c>
      <c r="B35" s="23">
        <v>39929</v>
      </c>
      <c r="C35" s="23" t="s">
        <v>302</v>
      </c>
      <c r="D35" s="23"/>
      <c r="E35" s="22" t="s">
        <v>309</v>
      </c>
      <c r="F35" s="24" t="s">
        <v>67</v>
      </c>
      <c r="G35" s="25" t="s">
        <v>50</v>
      </c>
      <c r="H35" s="25" t="s">
        <v>2</v>
      </c>
      <c r="I35" s="25" t="s">
        <v>169</v>
      </c>
      <c r="J35" s="25" t="str">
        <f t="shared" si="2"/>
        <v>A</v>
      </c>
      <c r="K35" s="26">
        <f ca="1">VLOOKUP(F35,OFFSET(Hodnoc!$A$1:$C$28,0,IF(I35="Hory",0,IF(I35="Ledy",3,IF(I35="Písek",6,IF(I35="Skalky",9,IF(I35="Boulder",12,"chyba")))))),IF(J35="A",2,3),0)*VLOOKUP(G35,Hodnoc!$P$1:$Q$11,2,0)</f>
        <v>51</v>
      </c>
    </row>
    <row r="36" spans="1:11" ht="12.75">
      <c r="A36" s="22">
        <v>35</v>
      </c>
      <c r="B36" s="23">
        <v>39929</v>
      </c>
      <c r="C36" s="23" t="s">
        <v>302</v>
      </c>
      <c r="D36" s="23"/>
      <c r="E36" s="22" t="s">
        <v>305</v>
      </c>
      <c r="F36" s="24" t="s">
        <v>66</v>
      </c>
      <c r="G36" s="25" t="s">
        <v>40</v>
      </c>
      <c r="H36" s="25" t="s">
        <v>2</v>
      </c>
      <c r="I36" s="25" t="s">
        <v>169</v>
      </c>
      <c r="J36" s="25" t="str">
        <f t="shared" si="2"/>
        <v>A</v>
      </c>
      <c r="K36" s="26">
        <f ca="1">VLOOKUP(F36,OFFSET(Hodnoc!$A$1:$C$28,0,IF(I36="Hory",0,IF(I36="Ledy",3,IF(I36="Písek",6,IF(I36="Skalky",9,IF(I36="Boulder",12,"chyba")))))),IF(J36="A",2,3),0)*VLOOKUP(G36,Hodnoc!$P$1:$Q$11,2,0)</f>
        <v>49.5</v>
      </c>
    </row>
    <row r="37" spans="1:11" ht="12.75">
      <c r="A37" s="22">
        <v>36</v>
      </c>
      <c r="B37" s="23">
        <v>39929</v>
      </c>
      <c r="C37" s="23" t="s">
        <v>302</v>
      </c>
      <c r="D37" s="23"/>
      <c r="E37" s="22" t="s">
        <v>310</v>
      </c>
      <c r="F37" s="24" t="s">
        <v>76</v>
      </c>
      <c r="G37" s="25" t="s">
        <v>39</v>
      </c>
      <c r="H37" s="25" t="s">
        <v>2</v>
      </c>
      <c r="I37" s="25" t="s">
        <v>169</v>
      </c>
      <c r="J37" s="25" t="str">
        <f t="shared" si="2"/>
        <v>A</v>
      </c>
      <c r="K37" s="26">
        <f ca="1">VLOOKUP(F37,OFFSET(Hodnoc!$A$1:$C$28,0,IF(I37="Hory",0,IF(I37="Ledy",3,IF(I37="Písek",6,IF(I37="Skalky",9,IF(I37="Boulder",12,"chyba")))))),IF(J37="A",2,3),0)*VLOOKUP(G37,Hodnoc!$P$1:$Q$11,2,0)</f>
        <v>37.5</v>
      </c>
    </row>
    <row r="38" spans="1:11" ht="12.75">
      <c r="A38" s="22">
        <v>37</v>
      </c>
      <c r="B38" s="23">
        <v>39929</v>
      </c>
      <c r="C38" s="23" t="s">
        <v>302</v>
      </c>
      <c r="D38" s="23"/>
      <c r="E38" s="22" t="s">
        <v>303</v>
      </c>
      <c r="F38" s="24" t="s">
        <v>75</v>
      </c>
      <c r="G38" s="25" t="s">
        <v>39</v>
      </c>
      <c r="H38" s="25" t="s">
        <v>2</v>
      </c>
      <c r="I38" s="25" t="s">
        <v>169</v>
      </c>
      <c r="J38" s="25" t="str">
        <f t="shared" si="2"/>
        <v>A</v>
      </c>
      <c r="K38" s="26">
        <f ca="1">VLOOKUP(F38,OFFSET(Hodnoc!$A$1:$C$28,0,IF(I38="Hory",0,IF(I38="Ledy",3,IF(I38="Písek",6,IF(I38="Skalky",9,IF(I38="Boulder",12,"chyba")))))),IF(J38="A",2,3),0)*VLOOKUP(G38,Hodnoc!$P$1:$Q$11,2,0)</f>
        <v>31.5</v>
      </c>
    </row>
    <row r="39" spans="1:11" ht="12.75">
      <c r="A39" s="22">
        <v>38</v>
      </c>
      <c r="B39" s="23">
        <v>39936</v>
      </c>
      <c r="C39" s="23" t="s">
        <v>302</v>
      </c>
      <c r="D39" s="23"/>
      <c r="E39" s="22" t="s">
        <v>323</v>
      </c>
      <c r="F39" s="24">
        <v>6</v>
      </c>
      <c r="G39" s="25" t="s">
        <v>40</v>
      </c>
      <c r="H39" s="25" t="s">
        <v>2</v>
      </c>
      <c r="I39" s="25" t="s">
        <v>169</v>
      </c>
      <c r="J39" s="25" t="str">
        <f aca="true" t="shared" si="3" ref="J39:J45">IF(OR(G39="TR",G39="TRO"),"B","A")</f>
        <v>A</v>
      </c>
      <c r="K39" s="26">
        <f ca="1">VLOOKUP(F39,OFFSET(Hodnoc!$A$1:$C$28,0,IF(I39="Hory",0,IF(I39="Ledy",3,IF(I39="Písek",6,IF(I39="Skalky",9,IF(I39="Boulder",12,"chyba")))))),IF(J39="A",2,3),0)*VLOOKUP(G39,Hodnoc!$P$1:$Q$11,2,0)</f>
        <v>27</v>
      </c>
    </row>
    <row r="40" spans="1:11" ht="12.75">
      <c r="A40" s="22">
        <v>39</v>
      </c>
      <c r="B40" s="23">
        <v>39936</v>
      </c>
      <c r="C40" s="23" t="s">
        <v>302</v>
      </c>
      <c r="D40" s="23"/>
      <c r="E40" s="22" t="s">
        <v>308</v>
      </c>
      <c r="F40" s="24" t="s">
        <v>75</v>
      </c>
      <c r="G40" s="25" t="s">
        <v>39</v>
      </c>
      <c r="H40" s="25" t="s">
        <v>2</v>
      </c>
      <c r="I40" s="25" t="s">
        <v>169</v>
      </c>
      <c r="J40" s="25" t="str">
        <f t="shared" si="3"/>
        <v>A</v>
      </c>
      <c r="K40" s="26">
        <f ca="1">VLOOKUP(F40,OFFSET(Hodnoc!$A$1:$C$28,0,IF(I40="Hory",0,IF(I40="Ledy",3,IF(I40="Písek",6,IF(I40="Skalky",9,IF(I40="Boulder",12,"chyba")))))),IF(J40="A",2,3),0)*VLOOKUP(G40,Hodnoc!$P$1:$Q$11,2,0)</f>
        <v>31.5</v>
      </c>
    </row>
    <row r="41" spans="1:11" ht="12.75">
      <c r="A41" s="22">
        <v>40</v>
      </c>
      <c r="B41" s="23">
        <v>39936</v>
      </c>
      <c r="C41" s="23" t="s">
        <v>302</v>
      </c>
      <c r="D41" s="23"/>
      <c r="E41" s="22" t="s">
        <v>309</v>
      </c>
      <c r="F41" s="24" t="s">
        <v>67</v>
      </c>
      <c r="G41" s="25" t="s">
        <v>50</v>
      </c>
      <c r="H41" s="25" t="s">
        <v>2</v>
      </c>
      <c r="I41" s="25" t="s">
        <v>169</v>
      </c>
      <c r="J41" s="25" t="str">
        <f t="shared" si="3"/>
        <v>A</v>
      </c>
      <c r="K41" s="26">
        <f ca="1">VLOOKUP(F41,OFFSET(Hodnoc!$A$1:$C$28,0,IF(I41="Hory",0,IF(I41="Ledy",3,IF(I41="Písek",6,IF(I41="Skalky",9,IF(I41="Boulder",12,"chyba")))))),IF(J41="A",2,3),0)*VLOOKUP(G41,Hodnoc!$P$1:$Q$11,2,0)</f>
        <v>51</v>
      </c>
    </row>
    <row r="42" spans="1:11" ht="12.75">
      <c r="A42" s="22">
        <v>41</v>
      </c>
      <c r="B42" s="23">
        <v>39936</v>
      </c>
      <c r="C42" s="23" t="s">
        <v>302</v>
      </c>
      <c r="D42" s="23"/>
      <c r="E42" s="22" t="s">
        <v>324</v>
      </c>
      <c r="F42" s="24" t="s">
        <v>75</v>
      </c>
      <c r="G42" s="25" t="s">
        <v>40</v>
      </c>
      <c r="H42" s="25" t="s">
        <v>2</v>
      </c>
      <c r="I42" s="25" t="s">
        <v>169</v>
      </c>
      <c r="J42" s="25" t="str">
        <f t="shared" si="3"/>
        <v>A</v>
      </c>
      <c r="K42" s="26">
        <f ca="1">VLOOKUP(F42,OFFSET(Hodnoc!$A$1:$C$28,0,IF(I42="Hory",0,IF(I42="Ledy",3,IF(I42="Písek",6,IF(I42="Skalky",9,IF(I42="Boulder",12,"chyba")))))),IF(J42="A",2,3),0)*VLOOKUP(G42,Hodnoc!$P$1:$Q$11,2,0)</f>
        <v>31.5</v>
      </c>
    </row>
    <row r="43" spans="1:11" ht="12.75">
      <c r="A43" s="22">
        <v>42</v>
      </c>
      <c r="B43" s="23">
        <v>39936</v>
      </c>
      <c r="C43" s="23" t="s">
        <v>302</v>
      </c>
      <c r="D43" s="23"/>
      <c r="E43" s="22" t="s">
        <v>325</v>
      </c>
      <c r="F43" s="24" t="s">
        <v>74</v>
      </c>
      <c r="G43" s="25" t="s">
        <v>39</v>
      </c>
      <c r="H43" s="25" t="s">
        <v>2</v>
      </c>
      <c r="I43" s="25" t="s">
        <v>169</v>
      </c>
      <c r="J43" s="25" t="str">
        <f t="shared" si="3"/>
        <v>A</v>
      </c>
      <c r="K43" s="26">
        <f ca="1">VLOOKUP(F43,OFFSET(Hodnoc!$A$1:$C$28,0,IF(I43="Hory",0,IF(I43="Ledy",3,IF(I43="Písek",6,IF(I43="Skalky",9,IF(I43="Boulder",12,"chyba")))))),IF(J43="A",2,3),0)*VLOOKUP(G43,Hodnoc!$P$1:$Q$11,2,0)</f>
        <v>24</v>
      </c>
    </row>
    <row r="44" spans="1:11" ht="12.75">
      <c r="A44" s="22">
        <v>43</v>
      </c>
      <c r="B44" s="23">
        <v>39936</v>
      </c>
      <c r="C44" s="23" t="s">
        <v>302</v>
      </c>
      <c r="D44" s="23"/>
      <c r="E44" s="22" t="s">
        <v>310</v>
      </c>
      <c r="F44" s="24" t="s">
        <v>76</v>
      </c>
      <c r="G44" s="25" t="s">
        <v>39</v>
      </c>
      <c r="H44" s="25" t="s">
        <v>2</v>
      </c>
      <c r="I44" s="25" t="s">
        <v>169</v>
      </c>
      <c r="J44" s="25" t="str">
        <f t="shared" si="3"/>
        <v>A</v>
      </c>
      <c r="K44" s="26">
        <f ca="1">VLOOKUP(F44,OFFSET(Hodnoc!$A$1:$C$28,0,IF(I44="Hory",0,IF(I44="Ledy",3,IF(I44="Písek",6,IF(I44="Skalky",9,IF(I44="Boulder",12,"chyba")))))),IF(J44="A",2,3),0)*VLOOKUP(G44,Hodnoc!$P$1:$Q$11,2,0)</f>
        <v>37.5</v>
      </c>
    </row>
    <row r="45" spans="1:11" ht="12.75">
      <c r="A45" s="22">
        <v>44</v>
      </c>
      <c r="B45" s="23">
        <v>39936</v>
      </c>
      <c r="C45" s="23" t="s">
        <v>302</v>
      </c>
      <c r="D45" s="23"/>
      <c r="E45" s="22" t="s">
        <v>305</v>
      </c>
      <c r="F45" s="24" t="s">
        <v>65</v>
      </c>
      <c r="G45" s="25" t="s">
        <v>145</v>
      </c>
      <c r="H45" s="25" t="s">
        <v>2</v>
      </c>
      <c r="I45" s="25" t="s">
        <v>169</v>
      </c>
      <c r="J45" s="25" t="str">
        <f t="shared" si="3"/>
        <v>B</v>
      </c>
      <c r="K45" s="26">
        <f ca="1">VLOOKUP(F45,OFFSET(Hodnoc!$A$1:$C$28,0,IF(I45="Hory",0,IF(I45="Ledy",3,IF(I45="Písek",6,IF(I45="Skalky",9,IF(I45="Boulder",12,"chyba")))))),IF(J45="A",2,3),0)*VLOOKUP(G45,Hodnoc!$P$1:$Q$11,2,0)</f>
        <v>18</v>
      </c>
    </row>
    <row r="46" spans="1:11" ht="12.75">
      <c r="A46" s="22">
        <v>45</v>
      </c>
      <c r="B46" s="23">
        <v>39941</v>
      </c>
      <c r="C46" s="23" t="s">
        <v>414</v>
      </c>
      <c r="D46" s="23"/>
      <c r="E46" s="22" t="s">
        <v>415</v>
      </c>
      <c r="F46" s="24" t="s">
        <v>20</v>
      </c>
      <c r="G46" s="25" t="s">
        <v>38</v>
      </c>
      <c r="H46" s="25" t="s">
        <v>2</v>
      </c>
      <c r="I46" s="25" t="s">
        <v>332</v>
      </c>
      <c r="J46" s="25" t="str">
        <f aca="true" t="shared" si="4" ref="J46:J109">IF(OR(G46="TR",G46="TRO"),"B","A")</f>
        <v>A</v>
      </c>
      <c r="K46" s="26">
        <f ca="1">VLOOKUP(F46,OFFSET(Hodnoc!$A$1:$C$28,0,IF(I46="Hory",0,IF(I46="Ledy",3,IF(I46="Písek",6,IF(I46="Skalky",9,IF(I46="Boulder",12,"chyba")))))),IF(J46="A",2,3),0)*VLOOKUP(G46,Hodnoc!$P$1:$Q$11,2,0)</f>
        <v>32.4</v>
      </c>
    </row>
    <row r="47" spans="1:11" ht="12.75">
      <c r="A47" s="22">
        <v>46</v>
      </c>
      <c r="B47" s="23">
        <v>39941</v>
      </c>
      <c r="C47" s="23" t="s">
        <v>414</v>
      </c>
      <c r="D47" s="23"/>
      <c r="E47" s="22" t="s">
        <v>416</v>
      </c>
      <c r="F47" s="24" t="s">
        <v>32</v>
      </c>
      <c r="G47" s="25" t="s">
        <v>50</v>
      </c>
      <c r="H47" s="25" t="s">
        <v>2</v>
      </c>
      <c r="I47" s="25" t="s">
        <v>332</v>
      </c>
      <c r="J47" s="25" t="str">
        <f t="shared" si="4"/>
        <v>A</v>
      </c>
      <c r="K47" s="26">
        <f ca="1">VLOOKUP(F47,OFFSET(Hodnoc!$A$1:$C$28,0,IF(I47="Hory",0,IF(I47="Ledy",3,IF(I47="Písek",6,IF(I47="Skalky",9,IF(I47="Boulder",12,"chyba")))))),IF(J47="A",2,3),0)*VLOOKUP(G47,Hodnoc!$P$1:$Q$11,2,0)</f>
        <v>65</v>
      </c>
    </row>
    <row r="48" spans="1:11" ht="12.75">
      <c r="A48" s="22">
        <v>47</v>
      </c>
      <c r="B48" s="23">
        <v>39942</v>
      </c>
      <c r="C48" s="23" t="s">
        <v>414</v>
      </c>
      <c r="D48" s="23"/>
      <c r="E48" s="22" t="s">
        <v>331</v>
      </c>
      <c r="F48" s="24" t="s">
        <v>20</v>
      </c>
      <c r="G48" s="25" t="s">
        <v>38</v>
      </c>
      <c r="H48" s="25" t="s">
        <v>2</v>
      </c>
      <c r="I48" s="25" t="s">
        <v>332</v>
      </c>
      <c r="J48" s="25" t="str">
        <f t="shared" si="4"/>
        <v>A</v>
      </c>
      <c r="K48" s="26">
        <f ca="1">VLOOKUP(F48,OFFSET(Hodnoc!$A$1:$C$28,0,IF(I48="Hory",0,IF(I48="Ledy",3,IF(I48="Písek",6,IF(I48="Skalky",9,IF(I48="Boulder",12,"chyba")))))),IF(J48="A",2,3),0)*VLOOKUP(G48,Hodnoc!$P$1:$Q$11,2,0)</f>
        <v>32.4</v>
      </c>
    </row>
    <row r="49" spans="1:11" ht="12.75">
      <c r="A49" s="22">
        <v>48</v>
      </c>
      <c r="B49" s="23">
        <v>39942</v>
      </c>
      <c r="C49" s="23" t="s">
        <v>414</v>
      </c>
      <c r="D49" s="23"/>
      <c r="E49" s="22" t="s">
        <v>328</v>
      </c>
      <c r="F49" s="24" t="s">
        <v>22</v>
      </c>
      <c r="G49" s="25" t="s">
        <v>90</v>
      </c>
      <c r="H49" s="25" t="s">
        <v>2</v>
      </c>
      <c r="I49" s="25" t="s">
        <v>332</v>
      </c>
      <c r="J49" s="25" t="str">
        <f t="shared" si="4"/>
        <v>A</v>
      </c>
      <c r="K49" s="26">
        <f ca="1">VLOOKUP(F49,OFFSET(Hodnoc!$A$1:$C$28,0,IF(I49="Hory",0,IF(I49="Ledy",3,IF(I49="Písek",6,IF(I49="Skalky",9,IF(I49="Boulder",12,"chyba")))))),IF(J49="A",2,3),0)*VLOOKUP(G49,Hodnoc!$P$1:$Q$11,2,0)</f>
        <v>36</v>
      </c>
    </row>
    <row r="50" spans="1:11" ht="12.75">
      <c r="A50" s="22">
        <v>49</v>
      </c>
      <c r="B50" s="23">
        <v>39942</v>
      </c>
      <c r="C50" s="23" t="s">
        <v>414</v>
      </c>
      <c r="D50" s="23"/>
      <c r="E50" s="22" t="s">
        <v>329</v>
      </c>
      <c r="F50" s="24" t="s">
        <v>20</v>
      </c>
      <c r="G50" s="25" t="s">
        <v>38</v>
      </c>
      <c r="H50" s="25" t="s">
        <v>2</v>
      </c>
      <c r="I50" s="25" t="s">
        <v>332</v>
      </c>
      <c r="J50" s="25" t="str">
        <f t="shared" si="4"/>
        <v>A</v>
      </c>
      <c r="K50" s="26">
        <f ca="1">VLOOKUP(F50,OFFSET(Hodnoc!$A$1:$C$28,0,IF(I50="Hory",0,IF(I50="Ledy",3,IF(I50="Písek",6,IF(I50="Skalky",9,IF(I50="Boulder",12,"chyba")))))),IF(J50="A",2,3),0)*VLOOKUP(G50,Hodnoc!$P$1:$Q$11,2,0)</f>
        <v>32.4</v>
      </c>
    </row>
    <row r="51" spans="1:11" ht="12.75">
      <c r="A51" s="22">
        <v>50</v>
      </c>
      <c r="B51" s="23">
        <v>39942</v>
      </c>
      <c r="C51" s="23" t="s">
        <v>414</v>
      </c>
      <c r="D51" s="23"/>
      <c r="E51" s="22" t="s">
        <v>327</v>
      </c>
      <c r="F51" s="24" t="s">
        <v>20</v>
      </c>
      <c r="G51" s="25" t="s">
        <v>38</v>
      </c>
      <c r="H51" s="25" t="s">
        <v>2</v>
      </c>
      <c r="I51" s="25" t="s">
        <v>332</v>
      </c>
      <c r="J51" s="25" t="str">
        <f t="shared" si="4"/>
        <v>A</v>
      </c>
      <c r="K51" s="26">
        <f ca="1">VLOOKUP(F51,OFFSET(Hodnoc!$A$1:$C$28,0,IF(I51="Hory",0,IF(I51="Ledy",3,IF(I51="Písek",6,IF(I51="Skalky",9,IF(I51="Boulder",12,"chyba")))))),IF(J51="A",2,3),0)*VLOOKUP(G51,Hodnoc!$P$1:$Q$11,2,0)</f>
        <v>32.4</v>
      </c>
    </row>
    <row r="52" spans="1:11" ht="12.75">
      <c r="A52" s="22">
        <v>51</v>
      </c>
      <c r="B52" s="23">
        <v>39942</v>
      </c>
      <c r="C52" s="23" t="s">
        <v>414</v>
      </c>
      <c r="D52" s="23"/>
      <c r="E52" s="22" t="s">
        <v>330</v>
      </c>
      <c r="F52" s="24" t="s">
        <v>24</v>
      </c>
      <c r="G52" s="25" t="s">
        <v>38</v>
      </c>
      <c r="H52" s="25" t="s">
        <v>2</v>
      </c>
      <c r="I52" s="25" t="s">
        <v>332</v>
      </c>
      <c r="J52" s="25" t="str">
        <f t="shared" si="4"/>
        <v>A</v>
      </c>
      <c r="K52" s="26">
        <f ca="1">VLOOKUP(F52,OFFSET(Hodnoc!$A$1:$C$28,0,IF(I52="Hory",0,IF(I52="Ledy",3,IF(I52="Písek",6,IF(I52="Skalky",9,IF(I52="Boulder",12,"chyba")))))),IF(J52="A",2,3),0)*VLOOKUP(G52,Hodnoc!$P$1:$Q$11,2,0)</f>
        <v>54</v>
      </c>
    </row>
    <row r="53" spans="1:11" ht="12.75">
      <c r="A53" s="22">
        <v>52</v>
      </c>
      <c r="B53" s="23">
        <v>39946</v>
      </c>
      <c r="C53" s="23" t="s">
        <v>142</v>
      </c>
      <c r="D53" s="23"/>
      <c r="E53" s="22" t="s">
        <v>167</v>
      </c>
      <c r="F53" s="24" t="s">
        <v>74</v>
      </c>
      <c r="G53" s="25" t="s">
        <v>39</v>
      </c>
      <c r="H53" s="25" t="s">
        <v>2</v>
      </c>
      <c r="I53" s="25" t="s">
        <v>169</v>
      </c>
      <c r="J53" s="25" t="str">
        <f t="shared" si="4"/>
        <v>A</v>
      </c>
      <c r="K53" s="26">
        <f ca="1">VLOOKUP(F53,OFFSET(Hodnoc!$A$1:$C$28,0,IF(I53="Hory",0,IF(I53="Ledy",3,IF(I53="Písek",6,IF(I53="Skalky",9,IF(I53="Boulder",12,"chyba")))))),IF(J53="A",2,3),0)*VLOOKUP(G53,Hodnoc!$P$1:$Q$11,2,0)</f>
        <v>24</v>
      </c>
    </row>
    <row r="54" spans="1:11" ht="12.75">
      <c r="A54" s="22">
        <v>53</v>
      </c>
      <c r="B54" s="23">
        <v>39946</v>
      </c>
      <c r="C54" s="23" t="s">
        <v>142</v>
      </c>
      <c r="D54" s="23"/>
      <c r="E54" s="22" t="s">
        <v>168</v>
      </c>
      <c r="F54" s="24" t="s">
        <v>75</v>
      </c>
      <c r="G54" s="25" t="s">
        <v>40</v>
      </c>
      <c r="H54" s="25" t="s">
        <v>2</v>
      </c>
      <c r="I54" s="25" t="s">
        <v>169</v>
      </c>
      <c r="J54" s="25" t="str">
        <f t="shared" si="4"/>
        <v>A</v>
      </c>
      <c r="K54" s="26">
        <f ca="1">VLOOKUP(F54,OFFSET(Hodnoc!$A$1:$C$28,0,IF(I54="Hory",0,IF(I54="Ledy",3,IF(I54="Písek",6,IF(I54="Skalky",9,IF(I54="Boulder",12,"chyba")))))),IF(J54="A",2,3),0)*VLOOKUP(G54,Hodnoc!$P$1:$Q$11,2,0)</f>
        <v>31.5</v>
      </c>
    </row>
    <row r="55" spans="1:11" ht="12.75">
      <c r="A55" s="22">
        <v>54</v>
      </c>
      <c r="B55" s="23">
        <v>39946</v>
      </c>
      <c r="C55" s="23" t="s">
        <v>142</v>
      </c>
      <c r="D55" s="23"/>
      <c r="E55" s="22" t="s">
        <v>417</v>
      </c>
      <c r="F55" s="24" t="s">
        <v>74</v>
      </c>
      <c r="G55" s="25" t="s">
        <v>40</v>
      </c>
      <c r="H55" s="25" t="s">
        <v>2</v>
      </c>
      <c r="I55" s="25" t="s">
        <v>169</v>
      </c>
      <c r="J55" s="25" t="str">
        <f t="shared" si="4"/>
        <v>A</v>
      </c>
      <c r="K55" s="26">
        <f ca="1">VLOOKUP(F55,OFFSET(Hodnoc!$A$1:$C$28,0,IF(I55="Hory",0,IF(I55="Ledy",3,IF(I55="Písek",6,IF(I55="Skalky",9,IF(I55="Boulder",12,"chyba")))))),IF(J55="A",2,3),0)*VLOOKUP(G55,Hodnoc!$P$1:$Q$11,2,0)</f>
        <v>24</v>
      </c>
    </row>
    <row r="56" spans="1:11" ht="12.75">
      <c r="A56" s="22">
        <v>55</v>
      </c>
      <c r="B56" s="23">
        <v>39946</v>
      </c>
      <c r="C56" s="23" t="s">
        <v>142</v>
      </c>
      <c r="D56" s="23"/>
      <c r="E56" s="22" t="s">
        <v>190</v>
      </c>
      <c r="F56" s="24" t="s">
        <v>73</v>
      </c>
      <c r="G56" s="25" t="s">
        <v>39</v>
      </c>
      <c r="H56" s="25" t="s">
        <v>2</v>
      </c>
      <c r="I56" s="25" t="s">
        <v>169</v>
      </c>
      <c r="J56" s="25" t="str">
        <f t="shared" si="4"/>
        <v>A</v>
      </c>
      <c r="K56" s="26">
        <f ca="1">VLOOKUP(F56,OFFSET(Hodnoc!$A$1:$C$28,0,IF(I56="Hory",0,IF(I56="Ledy",3,IF(I56="Písek",6,IF(I56="Skalky",9,IF(I56="Boulder",12,"chyba")))))),IF(J56="A",2,3),0)*VLOOKUP(G56,Hodnoc!$P$1:$Q$11,2,0)</f>
        <v>19.5</v>
      </c>
    </row>
    <row r="57" spans="1:11" ht="12.75">
      <c r="A57" s="22">
        <v>56</v>
      </c>
      <c r="B57" s="23">
        <v>39946</v>
      </c>
      <c r="C57" s="23" t="s">
        <v>142</v>
      </c>
      <c r="D57" s="23"/>
      <c r="E57" s="22" t="s">
        <v>177</v>
      </c>
      <c r="F57" s="24">
        <v>6</v>
      </c>
      <c r="G57" s="25" t="s">
        <v>40</v>
      </c>
      <c r="H57" s="25" t="s">
        <v>2</v>
      </c>
      <c r="I57" s="25" t="s">
        <v>169</v>
      </c>
      <c r="J57" s="25" t="str">
        <f t="shared" si="4"/>
        <v>A</v>
      </c>
      <c r="K57" s="26">
        <f ca="1">VLOOKUP(F57,OFFSET(Hodnoc!$A$1:$C$28,0,IF(I57="Hory",0,IF(I57="Ledy",3,IF(I57="Písek",6,IF(I57="Skalky",9,IF(I57="Boulder",12,"chyba")))))),IF(J57="A",2,3),0)*VLOOKUP(G57,Hodnoc!$P$1:$Q$11,2,0)</f>
        <v>27</v>
      </c>
    </row>
    <row r="58" spans="1:11" ht="12.75">
      <c r="A58" s="22">
        <v>57</v>
      </c>
      <c r="B58" s="23">
        <v>39949</v>
      </c>
      <c r="C58" s="23" t="s">
        <v>142</v>
      </c>
      <c r="D58" s="23"/>
      <c r="E58" s="22" t="s">
        <v>418</v>
      </c>
      <c r="F58" s="24">
        <v>4</v>
      </c>
      <c r="G58" s="25" t="s">
        <v>39</v>
      </c>
      <c r="H58" s="25" t="s">
        <v>2</v>
      </c>
      <c r="I58" s="25" t="s">
        <v>169</v>
      </c>
      <c r="J58" s="25" t="str">
        <f t="shared" si="4"/>
        <v>A</v>
      </c>
      <c r="K58" s="26">
        <f ca="1">VLOOKUP(F58,OFFSET(Hodnoc!$A$1:$C$28,0,IF(I58="Hory",0,IF(I58="Ledy",3,IF(I58="Písek",6,IF(I58="Skalky",9,IF(I58="Boulder",12,"chyba")))))),IF(J58="A",2,3),0)*VLOOKUP(G58,Hodnoc!$P$1:$Q$11,2,0)</f>
        <v>9</v>
      </c>
    </row>
    <row r="59" spans="1:11" ht="12.75">
      <c r="A59" s="22">
        <v>58</v>
      </c>
      <c r="B59" s="23">
        <v>39949</v>
      </c>
      <c r="C59" s="23" t="s">
        <v>142</v>
      </c>
      <c r="D59" s="23"/>
      <c r="E59" s="22" t="s">
        <v>419</v>
      </c>
      <c r="F59" s="24">
        <v>5</v>
      </c>
      <c r="G59" s="25" t="s">
        <v>39</v>
      </c>
      <c r="H59" s="25" t="s">
        <v>2</v>
      </c>
      <c r="I59" s="25" t="s">
        <v>169</v>
      </c>
      <c r="J59" s="25" t="str">
        <f t="shared" si="4"/>
        <v>A</v>
      </c>
      <c r="K59" s="26">
        <f ca="1">VLOOKUP(F59,OFFSET(Hodnoc!$A$1:$C$28,0,IF(I59="Hory",0,IF(I59="Ledy",3,IF(I59="Písek",6,IF(I59="Skalky",9,IF(I59="Boulder",12,"chyba")))))),IF(J59="A",2,3),0)*VLOOKUP(G59,Hodnoc!$P$1:$Q$11,2,0)</f>
        <v>16.5</v>
      </c>
    </row>
    <row r="60" spans="1:11" ht="12.75">
      <c r="A60" s="22">
        <v>59</v>
      </c>
      <c r="B60" s="23">
        <v>39949</v>
      </c>
      <c r="C60" s="23" t="s">
        <v>142</v>
      </c>
      <c r="D60" s="23"/>
      <c r="E60" s="22" t="s">
        <v>420</v>
      </c>
      <c r="F60" s="24">
        <v>5</v>
      </c>
      <c r="G60" s="25" t="s">
        <v>39</v>
      </c>
      <c r="H60" s="25" t="s">
        <v>2</v>
      </c>
      <c r="I60" s="25" t="s">
        <v>169</v>
      </c>
      <c r="J60" s="25" t="str">
        <f t="shared" si="4"/>
        <v>A</v>
      </c>
      <c r="K60" s="26">
        <f ca="1">VLOOKUP(F60,OFFSET(Hodnoc!$A$1:$C$28,0,IF(I60="Hory",0,IF(I60="Ledy",3,IF(I60="Písek",6,IF(I60="Skalky",9,IF(I60="Boulder",12,"chyba")))))),IF(J60="A",2,3),0)*VLOOKUP(G60,Hodnoc!$P$1:$Q$11,2,0)</f>
        <v>16.5</v>
      </c>
    </row>
    <row r="61" spans="1:11" ht="12.75">
      <c r="A61" s="22">
        <v>60</v>
      </c>
      <c r="B61" s="23">
        <v>39949</v>
      </c>
      <c r="C61" s="23" t="s">
        <v>142</v>
      </c>
      <c r="D61" s="23"/>
      <c r="E61" s="22" t="s">
        <v>421</v>
      </c>
      <c r="F61" s="24">
        <v>6</v>
      </c>
      <c r="G61" s="25" t="s">
        <v>39</v>
      </c>
      <c r="H61" s="25" t="s">
        <v>2</v>
      </c>
      <c r="I61" s="25" t="s">
        <v>169</v>
      </c>
      <c r="J61" s="25" t="str">
        <f t="shared" si="4"/>
        <v>A</v>
      </c>
      <c r="K61" s="26">
        <f ca="1">VLOOKUP(F61,OFFSET(Hodnoc!$A$1:$C$28,0,IF(I61="Hory",0,IF(I61="Ledy",3,IF(I61="Písek",6,IF(I61="Skalky",9,IF(I61="Boulder",12,"chyba")))))),IF(J61="A",2,3),0)*VLOOKUP(G61,Hodnoc!$P$1:$Q$11,2,0)</f>
        <v>27</v>
      </c>
    </row>
    <row r="62" spans="1:11" ht="12.75">
      <c r="A62" s="22">
        <v>61</v>
      </c>
      <c r="B62" s="23">
        <v>39949</v>
      </c>
      <c r="C62" s="23" t="s">
        <v>142</v>
      </c>
      <c r="D62" s="23"/>
      <c r="E62" s="22" t="s">
        <v>422</v>
      </c>
      <c r="F62" s="24">
        <v>6</v>
      </c>
      <c r="G62" s="25" t="s">
        <v>39</v>
      </c>
      <c r="H62" s="25" t="s">
        <v>2</v>
      </c>
      <c r="I62" s="25" t="s">
        <v>169</v>
      </c>
      <c r="J62" s="25" t="str">
        <f t="shared" si="4"/>
        <v>A</v>
      </c>
      <c r="K62" s="26">
        <f ca="1">VLOOKUP(F62,OFFSET(Hodnoc!$A$1:$C$28,0,IF(I62="Hory",0,IF(I62="Ledy",3,IF(I62="Písek",6,IF(I62="Skalky",9,IF(I62="Boulder",12,"chyba")))))),IF(J62="A",2,3),0)*VLOOKUP(G62,Hodnoc!$P$1:$Q$11,2,0)</f>
        <v>27</v>
      </c>
    </row>
    <row r="63" spans="1:11" ht="12.75">
      <c r="A63" s="22">
        <v>62</v>
      </c>
      <c r="B63" s="23">
        <v>39949</v>
      </c>
      <c r="C63" s="23" t="s">
        <v>142</v>
      </c>
      <c r="D63" s="23"/>
      <c r="E63" s="22" t="s">
        <v>238</v>
      </c>
      <c r="F63" s="24">
        <v>6</v>
      </c>
      <c r="G63" s="25" t="s">
        <v>39</v>
      </c>
      <c r="H63" s="25" t="s">
        <v>2</v>
      </c>
      <c r="I63" s="25" t="s">
        <v>169</v>
      </c>
      <c r="J63" s="25" t="str">
        <f t="shared" si="4"/>
        <v>A</v>
      </c>
      <c r="K63" s="26">
        <f ca="1">VLOOKUP(F63,OFFSET(Hodnoc!$A$1:$C$28,0,IF(I63="Hory",0,IF(I63="Ledy",3,IF(I63="Písek",6,IF(I63="Skalky",9,IF(I63="Boulder",12,"chyba")))))),IF(J63="A",2,3),0)*VLOOKUP(G63,Hodnoc!$P$1:$Q$11,2,0)</f>
        <v>27</v>
      </c>
    </row>
    <row r="64" spans="1:11" ht="12.75">
      <c r="A64" s="22">
        <v>63</v>
      </c>
      <c r="B64" s="23">
        <v>39949</v>
      </c>
      <c r="C64" s="23" t="s">
        <v>142</v>
      </c>
      <c r="D64" s="23"/>
      <c r="E64" s="22" t="s">
        <v>423</v>
      </c>
      <c r="F64" s="24" t="s">
        <v>73</v>
      </c>
      <c r="G64" s="25" t="s">
        <v>39</v>
      </c>
      <c r="H64" s="25" t="s">
        <v>2</v>
      </c>
      <c r="I64" s="25" t="s">
        <v>169</v>
      </c>
      <c r="J64" s="25" t="str">
        <f t="shared" si="4"/>
        <v>A</v>
      </c>
      <c r="K64" s="26">
        <f ca="1">VLOOKUP(F64,OFFSET(Hodnoc!$A$1:$C$28,0,IF(I64="Hory",0,IF(I64="Ledy",3,IF(I64="Písek",6,IF(I64="Skalky",9,IF(I64="Boulder",12,"chyba")))))),IF(J64="A",2,3),0)*VLOOKUP(G64,Hodnoc!$P$1:$Q$11,2,0)</f>
        <v>19.5</v>
      </c>
    </row>
    <row r="65" spans="1:11" ht="12.75">
      <c r="A65" s="22">
        <v>64</v>
      </c>
      <c r="B65" s="23">
        <v>39949</v>
      </c>
      <c r="C65" s="23" t="s">
        <v>142</v>
      </c>
      <c r="D65" s="23"/>
      <c r="E65" s="22" t="s">
        <v>240</v>
      </c>
      <c r="F65" s="24" t="s">
        <v>73</v>
      </c>
      <c r="G65" s="25" t="s">
        <v>39</v>
      </c>
      <c r="H65" s="25" t="s">
        <v>2</v>
      </c>
      <c r="I65" s="25" t="s">
        <v>169</v>
      </c>
      <c r="J65" s="25" t="str">
        <f t="shared" si="4"/>
        <v>A</v>
      </c>
      <c r="K65" s="26">
        <f ca="1">VLOOKUP(F65,OFFSET(Hodnoc!$A$1:$C$28,0,IF(I65="Hory",0,IF(I65="Ledy",3,IF(I65="Písek",6,IF(I65="Skalky",9,IF(I65="Boulder",12,"chyba")))))),IF(J65="A",2,3),0)*VLOOKUP(G65,Hodnoc!$P$1:$Q$11,2,0)</f>
        <v>19.5</v>
      </c>
    </row>
    <row r="66" spans="1:11" ht="12.75">
      <c r="A66" s="22">
        <v>65</v>
      </c>
      <c r="B66" s="23">
        <v>39949</v>
      </c>
      <c r="C66" s="23" t="s">
        <v>142</v>
      </c>
      <c r="D66" s="23"/>
      <c r="E66" s="22" t="s">
        <v>424</v>
      </c>
      <c r="F66" s="24" t="s">
        <v>73</v>
      </c>
      <c r="G66" s="25" t="s">
        <v>39</v>
      </c>
      <c r="H66" s="25" t="s">
        <v>2</v>
      </c>
      <c r="I66" s="25" t="s">
        <v>169</v>
      </c>
      <c r="J66" s="25" t="str">
        <f t="shared" si="4"/>
        <v>A</v>
      </c>
      <c r="K66" s="26">
        <f ca="1">VLOOKUP(F66,OFFSET(Hodnoc!$A$1:$C$28,0,IF(I66="Hory",0,IF(I66="Ledy",3,IF(I66="Písek",6,IF(I66="Skalky",9,IF(I66="Boulder",12,"chyba")))))),IF(J66="A",2,3),0)*VLOOKUP(G66,Hodnoc!$P$1:$Q$11,2,0)</f>
        <v>19.5</v>
      </c>
    </row>
    <row r="67" spans="1:11" ht="12.75">
      <c r="A67" s="22">
        <v>66</v>
      </c>
      <c r="B67" s="23">
        <v>39949</v>
      </c>
      <c r="C67" s="23" t="s">
        <v>142</v>
      </c>
      <c r="D67" s="23"/>
      <c r="E67" s="22" t="s">
        <v>425</v>
      </c>
      <c r="F67" s="24">
        <v>5</v>
      </c>
      <c r="G67" s="25" t="s">
        <v>39</v>
      </c>
      <c r="H67" s="25" t="s">
        <v>2</v>
      </c>
      <c r="I67" s="25" t="s">
        <v>169</v>
      </c>
      <c r="J67" s="25" t="str">
        <f t="shared" si="4"/>
        <v>A</v>
      </c>
      <c r="K67" s="26">
        <f ca="1">VLOOKUP(F67,OFFSET(Hodnoc!$A$1:$C$28,0,IF(I67="Hory",0,IF(I67="Ledy",3,IF(I67="Písek",6,IF(I67="Skalky",9,IF(I67="Boulder",12,"chyba")))))),IF(J67="A",2,3),0)*VLOOKUP(G67,Hodnoc!$P$1:$Q$11,2,0)</f>
        <v>16.5</v>
      </c>
    </row>
    <row r="68" spans="1:11" ht="12.75">
      <c r="A68" s="22">
        <v>67</v>
      </c>
      <c r="B68" s="23">
        <v>39949</v>
      </c>
      <c r="C68" s="23" t="s">
        <v>142</v>
      </c>
      <c r="D68" s="23"/>
      <c r="E68" s="22" t="s">
        <v>426</v>
      </c>
      <c r="F68" s="24">
        <v>5</v>
      </c>
      <c r="G68" s="25" t="s">
        <v>39</v>
      </c>
      <c r="H68" s="25" t="s">
        <v>2</v>
      </c>
      <c r="I68" s="25" t="s">
        <v>169</v>
      </c>
      <c r="J68" s="25" t="str">
        <f t="shared" si="4"/>
        <v>A</v>
      </c>
      <c r="K68" s="26">
        <f ca="1">VLOOKUP(F68,OFFSET(Hodnoc!$A$1:$C$28,0,IF(I68="Hory",0,IF(I68="Ledy",3,IF(I68="Písek",6,IF(I68="Skalky",9,IF(I68="Boulder",12,"chyba")))))),IF(J68="A",2,3),0)*VLOOKUP(G68,Hodnoc!$P$1:$Q$11,2,0)</f>
        <v>16.5</v>
      </c>
    </row>
    <row r="69" spans="1:11" ht="12.75">
      <c r="A69" s="22">
        <v>68</v>
      </c>
      <c r="B69" s="23">
        <v>39949</v>
      </c>
      <c r="C69" s="23" t="s">
        <v>142</v>
      </c>
      <c r="D69" s="23"/>
      <c r="E69" s="22" t="s">
        <v>427</v>
      </c>
      <c r="F69" s="24" t="s">
        <v>55</v>
      </c>
      <c r="G69" s="25" t="s">
        <v>39</v>
      </c>
      <c r="H69" s="25" t="s">
        <v>2</v>
      </c>
      <c r="I69" s="25" t="s">
        <v>169</v>
      </c>
      <c r="J69" s="25" t="str">
        <f t="shared" si="4"/>
        <v>A</v>
      </c>
      <c r="K69" s="26">
        <f ca="1">VLOOKUP(F69,OFFSET(Hodnoc!$A$1:$C$28,0,IF(I69="Hory",0,IF(I69="Ledy",3,IF(I69="Písek",6,IF(I69="Skalky",9,IF(I69="Boulder",12,"chyba")))))),IF(J69="A",2,3),0)*VLOOKUP(G69,Hodnoc!$P$1:$Q$11,2,0)</f>
        <v>12</v>
      </c>
    </row>
    <row r="70" spans="1:11" ht="12.75">
      <c r="A70" s="22">
        <v>69</v>
      </c>
      <c r="B70" s="23">
        <v>39949</v>
      </c>
      <c r="C70" s="23" t="s">
        <v>142</v>
      </c>
      <c r="D70" s="23"/>
      <c r="E70" s="22" t="s">
        <v>428</v>
      </c>
      <c r="F70" s="24">
        <v>6</v>
      </c>
      <c r="G70" s="25" t="s">
        <v>39</v>
      </c>
      <c r="H70" s="25" t="s">
        <v>2</v>
      </c>
      <c r="I70" s="25" t="s">
        <v>169</v>
      </c>
      <c r="J70" s="25" t="str">
        <f t="shared" si="4"/>
        <v>A</v>
      </c>
      <c r="K70" s="26">
        <f ca="1">VLOOKUP(F70,OFFSET(Hodnoc!$A$1:$C$28,0,IF(I70="Hory",0,IF(I70="Ledy",3,IF(I70="Písek",6,IF(I70="Skalky",9,IF(I70="Boulder",12,"chyba")))))),IF(J70="A",2,3),0)*VLOOKUP(G70,Hodnoc!$P$1:$Q$11,2,0)</f>
        <v>27</v>
      </c>
    </row>
    <row r="71" spans="1:11" ht="12.75">
      <c r="A71" s="22">
        <v>70</v>
      </c>
      <c r="B71" s="23">
        <v>39949</v>
      </c>
      <c r="C71" s="23" t="s">
        <v>142</v>
      </c>
      <c r="D71" s="23"/>
      <c r="E71" s="22" t="s">
        <v>429</v>
      </c>
      <c r="F71" s="24">
        <v>6</v>
      </c>
      <c r="G71" s="25" t="s">
        <v>39</v>
      </c>
      <c r="H71" s="25" t="s">
        <v>2</v>
      </c>
      <c r="I71" s="25" t="s">
        <v>169</v>
      </c>
      <c r="J71" s="25" t="str">
        <f t="shared" si="4"/>
        <v>A</v>
      </c>
      <c r="K71" s="26">
        <f ca="1">VLOOKUP(F71,OFFSET(Hodnoc!$A$1:$C$28,0,IF(I71="Hory",0,IF(I71="Ledy",3,IF(I71="Písek",6,IF(I71="Skalky",9,IF(I71="Boulder",12,"chyba")))))),IF(J71="A",2,3),0)*VLOOKUP(G71,Hodnoc!$P$1:$Q$11,2,0)</f>
        <v>27</v>
      </c>
    </row>
    <row r="72" spans="1:11" ht="12.75">
      <c r="A72" s="22">
        <v>71</v>
      </c>
      <c r="B72" s="23">
        <v>39949</v>
      </c>
      <c r="C72" s="23" t="s">
        <v>142</v>
      </c>
      <c r="D72" s="23"/>
      <c r="E72" s="22" t="s">
        <v>430</v>
      </c>
      <c r="F72" s="24">
        <v>3</v>
      </c>
      <c r="G72" s="25" t="s">
        <v>5</v>
      </c>
      <c r="H72" s="25" t="s">
        <v>2</v>
      </c>
      <c r="I72" s="25" t="s">
        <v>169</v>
      </c>
      <c r="J72" s="25" t="str">
        <f t="shared" si="4"/>
        <v>B</v>
      </c>
      <c r="K72" s="26">
        <f ca="1">VLOOKUP(F72,OFFSET(Hodnoc!$A$1:$C$28,0,IF(I72="Hory",0,IF(I72="Ledy",3,IF(I72="Písek",6,IF(I72="Skalky",9,IF(I72="Boulder",12,"chyba")))))),IF(J72="A",2,3),0)*VLOOKUP(G72,Hodnoc!$P$1:$Q$11,2,0)</f>
        <v>1.3</v>
      </c>
    </row>
    <row r="73" spans="1:11" ht="12.75">
      <c r="A73" s="22">
        <v>72</v>
      </c>
      <c r="B73" s="23">
        <v>39949</v>
      </c>
      <c r="C73" s="23" t="s">
        <v>142</v>
      </c>
      <c r="D73" s="23"/>
      <c r="E73" s="22" t="s">
        <v>190</v>
      </c>
      <c r="F73" s="24" t="s">
        <v>73</v>
      </c>
      <c r="G73" s="25" t="s">
        <v>39</v>
      </c>
      <c r="H73" s="25" t="s">
        <v>2</v>
      </c>
      <c r="I73" s="25" t="s">
        <v>169</v>
      </c>
      <c r="J73" s="25" t="str">
        <f t="shared" si="4"/>
        <v>A</v>
      </c>
      <c r="K73" s="26">
        <f ca="1">VLOOKUP(F73,OFFSET(Hodnoc!$A$1:$C$28,0,IF(I73="Hory",0,IF(I73="Ledy",3,IF(I73="Písek",6,IF(I73="Skalky",9,IF(I73="Boulder",12,"chyba")))))),IF(J73="A",2,3),0)*VLOOKUP(G73,Hodnoc!$P$1:$Q$11,2,0)</f>
        <v>19.5</v>
      </c>
    </row>
    <row r="74" spans="1:11" ht="12.75">
      <c r="A74" s="22">
        <v>73</v>
      </c>
      <c r="B74" s="23">
        <v>39949</v>
      </c>
      <c r="C74" s="23" t="s">
        <v>142</v>
      </c>
      <c r="D74" s="23"/>
      <c r="E74" s="22" t="s">
        <v>177</v>
      </c>
      <c r="F74" s="24">
        <v>6</v>
      </c>
      <c r="G74" s="25" t="s">
        <v>39</v>
      </c>
      <c r="H74" s="25" t="s">
        <v>2</v>
      </c>
      <c r="I74" s="25" t="s">
        <v>169</v>
      </c>
      <c r="J74" s="25" t="str">
        <f t="shared" si="4"/>
        <v>A</v>
      </c>
      <c r="K74" s="26">
        <f ca="1">VLOOKUP(F74,OFFSET(Hodnoc!$A$1:$C$28,0,IF(I74="Hory",0,IF(I74="Ledy",3,IF(I74="Písek",6,IF(I74="Skalky",9,IF(I74="Boulder",12,"chyba")))))),IF(J74="A",2,3),0)*VLOOKUP(G74,Hodnoc!$P$1:$Q$11,2,0)</f>
        <v>27</v>
      </c>
    </row>
    <row r="75" spans="1:11" ht="12.75">
      <c r="A75" s="22">
        <v>74</v>
      </c>
      <c r="B75" s="23">
        <v>39949</v>
      </c>
      <c r="C75" s="23" t="s">
        <v>142</v>
      </c>
      <c r="D75" s="23"/>
      <c r="E75" s="22" t="s">
        <v>431</v>
      </c>
      <c r="F75" s="24">
        <v>3</v>
      </c>
      <c r="G75" s="25" t="s">
        <v>39</v>
      </c>
      <c r="H75" s="25" t="s">
        <v>2</v>
      </c>
      <c r="I75" s="25" t="s">
        <v>169</v>
      </c>
      <c r="J75" s="25" t="str">
        <f t="shared" si="4"/>
        <v>A</v>
      </c>
      <c r="K75" s="26">
        <f ca="1">VLOOKUP(F75,OFFSET(Hodnoc!$A$1:$C$28,0,IF(I75="Hory",0,IF(I75="Ledy",3,IF(I75="Písek",6,IF(I75="Skalky",9,IF(I75="Boulder",12,"chyba")))))),IF(J75="A",2,3),0)*VLOOKUP(G75,Hodnoc!$P$1:$Q$11,2,0)</f>
        <v>4.5</v>
      </c>
    </row>
    <row r="76" spans="1:11" ht="12.75">
      <c r="A76" s="22">
        <v>75</v>
      </c>
      <c r="B76" s="23">
        <v>39949</v>
      </c>
      <c r="C76" s="23" t="s">
        <v>142</v>
      </c>
      <c r="D76" s="23"/>
      <c r="E76" s="22" t="s">
        <v>432</v>
      </c>
      <c r="F76" s="24" t="s">
        <v>71</v>
      </c>
      <c r="G76" s="25" t="s">
        <v>39</v>
      </c>
      <c r="H76" s="25" t="s">
        <v>2</v>
      </c>
      <c r="I76" s="25" t="s">
        <v>169</v>
      </c>
      <c r="J76" s="25" t="str">
        <f t="shared" si="4"/>
        <v>A</v>
      </c>
      <c r="K76" s="26">
        <f ca="1">VLOOKUP(F76,OFFSET(Hodnoc!$A$1:$C$28,0,IF(I76="Hory",0,IF(I76="Ledy",3,IF(I76="Písek",6,IF(I76="Skalky",9,IF(I76="Boulder",12,"chyba")))))),IF(J76="A",2,3),0)*VLOOKUP(G76,Hodnoc!$P$1:$Q$11,2,0)</f>
        <v>7.5</v>
      </c>
    </row>
    <row r="77" spans="1:11" ht="12.75">
      <c r="A77" s="22">
        <v>76</v>
      </c>
      <c r="B77" s="23">
        <v>39949</v>
      </c>
      <c r="C77" s="23" t="s">
        <v>142</v>
      </c>
      <c r="D77" s="23"/>
      <c r="E77" s="22" t="s">
        <v>417</v>
      </c>
      <c r="F77" s="24" t="s">
        <v>74</v>
      </c>
      <c r="G77" s="25" t="s">
        <v>39</v>
      </c>
      <c r="H77" s="25" t="s">
        <v>2</v>
      </c>
      <c r="I77" s="25" t="s">
        <v>169</v>
      </c>
      <c r="J77" s="25" t="str">
        <f t="shared" si="4"/>
        <v>A</v>
      </c>
      <c r="K77" s="26">
        <f ca="1">VLOOKUP(F77,OFFSET(Hodnoc!$A$1:$C$28,0,IF(I77="Hory",0,IF(I77="Ledy",3,IF(I77="Písek",6,IF(I77="Skalky",9,IF(I77="Boulder",12,"chyba")))))),IF(J77="A",2,3),0)*VLOOKUP(G77,Hodnoc!$P$1:$Q$11,2,0)</f>
        <v>24</v>
      </c>
    </row>
    <row r="78" spans="1:11" ht="12.75">
      <c r="A78" s="22">
        <v>77</v>
      </c>
      <c r="B78" s="23">
        <v>39949</v>
      </c>
      <c r="C78" s="23" t="s">
        <v>142</v>
      </c>
      <c r="D78" s="23"/>
      <c r="E78" s="22" t="s">
        <v>433</v>
      </c>
      <c r="F78" s="24">
        <v>3</v>
      </c>
      <c r="G78" s="25" t="s">
        <v>39</v>
      </c>
      <c r="H78" s="25" t="s">
        <v>2</v>
      </c>
      <c r="I78" s="25" t="s">
        <v>169</v>
      </c>
      <c r="J78" s="25" t="str">
        <f t="shared" si="4"/>
        <v>A</v>
      </c>
      <c r="K78" s="26">
        <f ca="1">VLOOKUP(F78,OFFSET(Hodnoc!$A$1:$C$28,0,IF(I78="Hory",0,IF(I78="Ledy",3,IF(I78="Písek",6,IF(I78="Skalky",9,IF(I78="Boulder",12,"chyba")))))),IF(J78="A",2,3),0)*VLOOKUP(G78,Hodnoc!$P$1:$Q$11,2,0)</f>
        <v>4.5</v>
      </c>
    </row>
    <row r="79" spans="1:11" ht="12.75">
      <c r="A79" s="22">
        <v>78</v>
      </c>
      <c r="B79" s="23">
        <v>39949</v>
      </c>
      <c r="C79" s="23" t="s">
        <v>142</v>
      </c>
      <c r="D79" s="23"/>
      <c r="E79" s="22" t="s">
        <v>434</v>
      </c>
      <c r="F79" s="24">
        <v>5</v>
      </c>
      <c r="G79" s="25" t="s">
        <v>39</v>
      </c>
      <c r="H79" s="25" t="s">
        <v>2</v>
      </c>
      <c r="I79" s="25" t="s">
        <v>169</v>
      </c>
      <c r="J79" s="25" t="str">
        <f t="shared" si="4"/>
        <v>A</v>
      </c>
      <c r="K79" s="26">
        <f ca="1">VLOOKUP(F79,OFFSET(Hodnoc!$A$1:$C$28,0,IF(I79="Hory",0,IF(I79="Ledy",3,IF(I79="Písek",6,IF(I79="Skalky",9,IF(I79="Boulder",12,"chyba")))))),IF(J79="A",2,3),0)*VLOOKUP(G79,Hodnoc!$P$1:$Q$11,2,0)</f>
        <v>16.5</v>
      </c>
    </row>
    <row r="80" spans="1:11" ht="12.75">
      <c r="A80" s="22">
        <v>79</v>
      </c>
      <c r="B80" s="23">
        <v>39949</v>
      </c>
      <c r="C80" s="23" t="s">
        <v>142</v>
      </c>
      <c r="D80" s="23"/>
      <c r="E80" s="22" t="s">
        <v>435</v>
      </c>
      <c r="F80" s="24">
        <v>4</v>
      </c>
      <c r="G80" s="25" t="s">
        <v>39</v>
      </c>
      <c r="H80" s="25" t="s">
        <v>2</v>
      </c>
      <c r="I80" s="25" t="s">
        <v>169</v>
      </c>
      <c r="J80" s="25" t="str">
        <f t="shared" si="4"/>
        <v>A</v>
      </c>
      <c r="K80" s="26">
        <f ca="1">VLOOKUP(F80,OFFSET(Hodnoc!$A$1:$C$28,0,IF(I80="Hory",0,IF(I80="Ledy",3,IF(I80="Písek",6,IF(I80="Skalky",9,IF(I80="Boulder",12,"chyba")))))),IF(J80="A",2,3),0)*VLOOKUP(G80,Hodnoc!$P$1:$Q$11,2,0)</f>
        <v>9</v>
      </c>
    </row>
    <row r="81" spans="1:11" ht="12.75">
      <c r="A81" s="22">
        <v>80</v>
      </c>
      <c r="B81" s="23">
        <v>39949</v>
      </c>
      <c r="C81" s="23" t="s">
        <v>142</v>
      </c>
      <c r="D81" s="23"/>
      <c r="E81" s="22" t="s">
        <v>436</v>
      </c>
      <c r="F81" s="24" t="s">
        <v>73</v>
      </c>
      <c r="G81" s="25" t="s">
        <v>39</v>
      </c>
      <c r="H81" s="25" t="s">
        <v>2</v>
      </c>
      <c r="I81" s="25" t="s">
        <v>169</v>
      </c>
      <c r="J81" s="25" t="str">
        <f t="shared" si="4"/>
        <v>A</v>
      </c>
      <c r="K81" s="26">
        <f ca="1">VLOOKUP(F81,OFFSET(Hodnoc!$A$1:$C$28,0,IF(I81="Hory",0,IF(I81="Ledy",3,IF(I81="Písek",6,IF(I81="Skalky",9,IF(I81="Boulder",12,"chyba")))))),IF(J81="A",2,3),0)*VLOOKUP(G81,Hodnoc!$P$1:$Q$11,2,0)</f>
        <v>19.5</v>
      </c>
    </row>
    <row r="82" spans="1:11" ht="12.75">
      <c r="A82" s="22">
        <v>81</v>
      </c>
      <c r="B82" s="23">
        <v>39949</v>
      </c>
      <c r="C82" s="23" t="s">
        <v>142</v>
      </c>
      <c r="D82" s="23"/>
      <c r="E82" s="22" t="s">
        <v>437</v>
      </c>
      <c r="F82" s="24" t="s">
        <v>70</v>
      </c>
      <c r="G82" s="25" t="s">
        <v>39</v>
      </c>
      <c r="H82" s="25" t="s">
        <v>2</v>
      </c>
      <c r="I82" s="25" t="s">
        <v>169</v>
      </c>
      <c r="J82" s="25" t="str">
        <f t="shared" si="4"/>
        <v>A</v>
      </c>
      <c r="K82" s="26">
        <f ca="1">VLOOKUP(F82,OFFSET(Hodnoc!$A$1:$C$28,0,IF(I82="Hory",0,IF(I82="Ledy",3,IF(I82="Písek",6,IF(I82="Skalky",9,IF(I82="Boulder",12,"chyba")))))),IF(J82="A",2,3),0)*VLOOKUP(G82,Hodnoc!$P$1:$Q$11,2,0)</f>
        <v>6</v>
      </c>
    </row>
    <row r="83" spans="1:11" ht="12.75">
      <c r="A83" s="22">
        <v>82</v>
      </c>
      <c r="B83" s="23">
        <v>39949</v>
      </c>
      <c r="C83" s="23" t="s">
        <v>142</v>
      </c>
      <c r="D83" s="23"/>
      <c r="E83" s="22" t="s">
        <v>438</v>
      </c>
      <c r="F83" s="24">
        <v>3</v>
      </c>
      <c r="G83" s="25" t="s">
        <v>39</v>
      </c>
      <c r="H83" s="25" t="s">
        <v>2</v>
      </c>
      <c r="I83" s="25" t="s">
        <v>169</v>
      </c>
      <c r="J83" s="25" t="str">
        <f t="shared" si="4"/>
        <v>A</v>
      </c>
      <c r="K83" s="26">
        <f ca="1">VLOOKUP(F83,OFFSET(Hodnoc!$A$1:$C$28,0,IF(I83="Hory",0,IF(I83="Ledy",3,IF(I83="Písek",6,IF(I83="Skalky",9,IF(I83="Boulder",12,"chyba")))))),IF(J83="A",2,3),0)*VLOOKUP(G83,Hodnoc!$P$1:$Q$11,2,0)</f>
        <v>4.5</v>
      </c>
    </row>
    <row r="84" spans="1:11" ht="12.75">
      <c r="A84" s="22">
        <v>83</v>
      </c>
      <c r="B84" s="23">
        <v>39949</v>
      </c>
      <c r="C84" s="23" t="s">
        <v>142</v>
      </c>
      <c r="D84" s="23"/>
      <c r="E84" s="22" t="s">
        <v>439</v>
      </c>
      <c r="F84" s="24">
        <v>4</v>
      </c>
      <c r="G84" s="25" t="s">
        <v>39</v>
      </c>
      <c r="H84" s="25" t="s">
        <v>2</v>
      </c>
      <c r="I84" s="25" t="s">
        <v>169</v>
      </c>
      <c r="J84" s="25" t="str">
        <f t="shared" si="4"/>
        <v>A</v>
      </c>
      <c r="K84" s="26">
        <f ca="1">VLOOKUP(F84,OFFSET(Hodnoc!$A$1:$C$28,0,IF(I84="Hory",0,IF(I84="Ledy",3,IF(I84="Písek",6,IF(I84="Skalky",9,IF(I84="Boulder",12,"chyba")))))),IF(J84="A",2,3),0)*VLOOKUP(G84,Hodnoc!$P$1:$Q$11,2,0)</f>
        <v>9</v>
      </c>
    </row>
    <row r="85" spans="1:11" ht="12.75">
      <c r="A85" s="22">
        <v>84</v>
      </c>
      <c r="B85" s="23">
        <v>39949</v>
      </c>
      <c r="C85" s="23" t="s">
        <v>142</v>
      </c>
      <c r="D85" s="23"/>
      <c r="E85" s="22" t="s">
        <v>228</v>
      </c>
      <c r="F85" s="24">
        <v>5</v>
      </c>
      <c r="G85" s="25" t="s">
        <v>40</v>
      </c>
      <c r="H85" s="25" t="s">
        <v>2</v>
      </c>
      <c r="I85" s="25" t="s">
        <v>169</v>
      </c>
      <c r="J85" s="25" t="str">
        <f t="shared" si="4"/>
        <v>A</v>
      </c>
      <c r="K85" s="26">
        <f ca="1">VLOOKUP(F85,OFFSET(Hodnoc!$A$1:$C$28,0,IF(I85="Hory",0,IF(I85="Ledy",3,IF(I85="Písek",6,IF(I85="Skalky",9,IF(I85="Boulder",12,"chyba")))))),IF(J85="A",2,3),0)*VLOOKUP(G85,Hodnoc!$P$1:$Q$11,2,0)</f>
        <v>16.5</v>
      </c>
    </row>
    <row r="86" spans="1:11" ht="12.75">
      <c r="A86" s="22">
        <v>85</v>
      </c>
      <c r="B86" s="23">
        <v>39949</v>
      </c>
      <c r="C86" s="23" t="s">
        <v>142</v>
      </c>
      <c r="D86" s="23"/>
      <c r="E86" s="22" t="s">
        <v>440</v>
      </c>
      <c r="F86" s="24" t="s">
        <v>55</v>
      </c>
      <c r="G86" s="25" t="s">
        <v>39</v>
      </c>
      <c r="H86" s="25" t="s">
        <v>2</v>
      </c>
      <c r="I86" s="25" t="s">
        <v>169</v>
      </c>
      <c r="J86" s="25" t="str">
        <f t="shared" si="4"/>
        <v>A</v>
      </c>
      <c r="K86" s="26">
        <f ca="1">VLOOKUP(F86,OFFSET(Hodnoc!$A$1:$C$28,0,IF(I86="Hory",0,IF(I86="Ledy",3,IF(I86="Písek",6,IF(I86="Skalky",9,IF(I86="Boulder",12,"chyba")))))),IF(J86="A",2,3),0)*VLOOKUP(G86,Hodnoc!$P$1:$Q$11,2,0)</f>
        <v>12</v>
      </c>
    </row>
    <row r="87" spans="1:11" ht="12.75">
      <c r="A87" s="22">
        <v>86</v>
      </c>
      <c r="B87" s="23">
        <v>39949</v>
      </c>
      <c r="C87" s="23" t="s">
        <v>142</v>
      </c>
      <c r="D87" s="23"/>
      <c r="E87" s="22" t="s">
        <v>441</v>
      </c>
      <c r="F87" s="24">
        <v>5</v>
      </c>
      <c r="G87" s="25" t="s">
        <v>40</v>
      </c>
      <c r="H87" s="25" t="s">
        <v>2</v>
      </c>
      <c r="I87" s="25" t="s">
        <v>169</v>
      </c>
      <c r="J87" s="25" t="str">
        <f t="shared" si="4"/>
        <v>A</v>
      </c>
      <c r="K87" s="26">
        <f ca="1">VLOOKUP(F87,OFFSET(Hodnoc!$A$1:$C$28,0,IF(I87="Hory",0,IF(I87="Ledy",3,IF(I87="Písek",6,IF(I87="Skalky",9,IF(I87="Boulder",12,"chyba")))))),IF(J87="A",2,3),0)*VLOOKUP(G87,Hodnoc!$P$1:$Q$11,2,0)</f>
        <v>16.5</v>
      </c>
    </row>
    <row r="88" spans="1:11" ht="12.75">
      <c r="A88" s="22">
        <v>87</v>
      </c>
      <c r="B88" s="23">
        <v>39949</v>
      </c>
      <c r="C88" s="23" t="s">
        <v>142</v>
      </c>
      <c r="D88" s="23"/>
      <c r="E88" s="22" t="s">
        <v>225</v>
      </c>
      <c r="F88" s="24" t="s">
        <v>73</v>
      </c>
      <c r="G88" s="25" t="s">
        <v>39</v>
      </c>
      <c r="H88" s="25" t="s">
        <v>2</v>
      </c>
      <c r="I88" s="25" t="s">
        <v>169</v>
      </c>
      <c r="J88" s="25" t="str">
        <f t="shared" si="4"/>
        <v>A</v>
      </c>
      <c r="K88" s="26">
        <f ca="1">VLOOKUP(F88,OFFSET(Hodnoc!$A$1:$C$28,0,IF(I88="Hory",0,IF(I88="Ledy",3,IF(I88="Písek",6,IF(I88="Skalky",9,IF(I88="Boulder",12,"chyba")))))),IF(J88="A",2,3),0)*VLOOKUP(G88,Hodnoc!$P$1:$Q$11,2,0)</f>
        <v>19.5</v>
      </c>
    </row>
    <row r="89" spans="1:11" ht="12.75">
      <c r="A89" s="22">
        <v>88</v>
      </c>
      <c r="B89" s="23">
        <v>39949</v>
      </c>
      <c r="C89" s="23" t="s">
        <v>142</v>
      </c>
      <c r="D89" s="23"/>
      <c r="E89" s="22" t="s">
        <v>442</v>
      </c>
      <c r="F89" s="24">
        <v>1</v>
      </c>
      <c r="G89" s="25" t="s">
        <v>39</v>
      </c>
      <c r="H89" s="25" t="s">
        <v>2</v>
      </c>
      <c r="I89" s="25" t="s">
        <v>169</v>
      </c>
      <c r="J89" s="25" t="str">
        <f t="shared" si="4"/>
        <v>A</v>
      </c>
      <c r="K89" s="26">
        <f ca="1">VLOOKUP(F89,OFFSET(Hodnoc!$A$1:$C$28,0,IF(I89="Hory",0,IF(I89="Ledy",3,IF(I89="Písek",6,IF(I89="Skalky",9,IF(I89="Boulder",12,"chyba")))))),IF(J89="A",2,3),0)*VLOOKUP(G89,Hodnoc!$P$1:$Q$11,2,0)</f>
        <v>1.5</v>
      </c>
    </row>
    <row r="90" spans="1:11" ht="12.75">
      <c r="A90" s="22">
        <v>89</v>
      </c>
      <c r="B90" s="23">
        <v>39949</v>
      </c>
      <c r="C90" s="23" t="s">
        <v>142</v>
      </c>
      <c r="D90" s="23"/>
      <c r="E90" s="22" t="s">
        <v>443</v>
      </c>
      <c r="F90" s="24">
        <v>4</v>
      </c>
      <c r="G90" s="25" t="s">
        <v>39</v>
      </c>
      <c r="H90" s="25" t="s">
        <v>2</v>
      </c>
      <c r="I90" s="25" t="s">
        <v>169</v>
      </c>
      <c r="J90" s="25" t="str">
        <f t="shared" si="4"/>
        <v>A</v>
      </c>
      <c r="K90" s="26">
        <f ca="1">VLOOKUP(F90,OFFSET(Hodnoc!$A$1:$C$28,0,IF(I90="Hory",0,IF(I90="Ledy",3,IF(I90="Písek",6,IF(I90="Skalky",9,IF(I90="Boulder",12,"chyba")))))),IF(J90="A",2,3),0)*VLOOKUP(G90,Hodnoc!$P$1:$Q$11,2,0)</f>
        <v>9</v>
      </c>
    </row>
    <row r="91" spans="1:11" ht="12.75">
      <c r="A91" s="22">
        <v>90</v>
      </c>
      <c r="B91" s="23">
        <v>39949</v>
      </c>
      <c r="C91" s="23" t="s">
        <v>142</v>
      </c>
      <c r="D91" s="23"/>
      <c r="E91" s="22" t="s">
        <v>214</v>
      </c>
      <c r="F91" s="24" t="s">
        <v>74</v>
      </c>
      <c r="G91" s="25" t="s">
        <v>40</v>
      </c>
      <c r="H91" s="25" t="s">
        <v>2</v>
      </c>
      <c r="I91" s="25" t="s">
        <v>169</v>
      </c>
      <c r="J91" s="25" t="str">
        <f t="shared" si="4"/>
        <v>A</v>
      </c>
      <c r="K91" s="26">
        <f ca="1">VLOOKUP(F91,OFFSET(Hodnoc!$A$1:$C$28,0,IF(I91="Hory",0,IF(I91="Ledy",3,IF(I91="Písek",6,IF(I91="Skalky",9,IF(I91="Boulder",12,"chyba")))))),IF(J91="A",2,3),0)*VLOOKUP(G91,Hodnoc!$P$1:$Q$11,2,0)</f>
        <v>24</v>
      </c>
    </row>
    <row r="92" spans="1:11" ht="12.75">
      <c r="A92" s="22">
        <v>91</v>
      </c>
      <c r="B92" s="23">
        <v>39949</v>
      </c>
      <c r="C92" s="23" t="s">
        <v>142</v>
      </c>
      <c r="D92" s="23"/>
      <c r="E92" s="22" t="s">
        <v>235</v>
      </c>
      <c r="F92" s="24" t="s">
        <v>75</v>
      </c>
      <c r="G92" s="25" t="s">
        <v>40</v>
      </c>
      <c r="H92" s="25" t="s">
        <v>2</v>
      </c>
      <c r="I92" s="25" t="s">
        <v>169</v>
      </c>
      <c r="J92" s="25" t="str">
        <f t="shared" si="4"/>
        <v>A</v>
      </c>
      <c r="K92" s="26">
        <f ca="1">VLOOKUP(F92,OFFSET(Hodnoc!$A$1:$C$28,0,IF(I92="Hory",0,IF(I92="Ledy",3,IF(I92="Písek",6,IF(I92="Skalky",9,IF(I92="Boulder",12,"chyba")))))),IF(J92="A",2,3),0)*VLOOKUP(G92,Hodnoc!$P$1:$Q$11,2,0)</f>
        <v>31.5</v>
      </c>
    </row>
    <row r="93" spans="1:11" ht="12.75">
      <c r="A93" s="22">
        <v>92</v>
      </c>
      <c r="B93" s="23">
        <v>39949</v>
      </c>
      <c r="C93" s="23" t="s">
        <v>142</v>
      </c>
      <c r="D93" s="23"/>
      <c r="E93" s="22" t="s">
        <v>444</v>
      </c>
      <c r="F93" s="24">
        <v>4</v>
      </c>
      <c r="G93" s="25" t="s">
        <v>39</v>
      </c>
      <c r="H93" s="25" t="s">
        <v>2</v>
      </c>
      <c r="I93" s="25" t="s">
        <v>169</v>
      </c>
      <c r="J93" s="25" t="str">
        <f t="shared" si="4"/>
        <v>A</v>
      </c>
      <c r="K93" s="26">
        <f ca="1">VLOOKUP(F93,OFFSET(Hodnoc!$A$1:$C$28,0,IF(I93="Hory",0,IF(I93="Ledy",3,IF(I93="Písek",6,IF(I93="Skalky",9,IF(I93="Boulder",12,"chyba")))))),IF(J93="A",2,3),0)*VLOOKUP(G93,Hodnoc!$P$1:$Q$11,2,0)</f>
        <v>9</v>
      </c>
    </row>
    <row r="94" spans="1:11" ht="12.75">
      <c r="A94" s="22">
        <v>93</v>
      </c>
      <c r="B94" s="23">
        <v>39949</v>
      </c>
      <c r="C94" s="23" t="s">
        <v>142</v>
      </c>
      <c r="D94" s="23"/>
      <c r="E94" s="22" t="s">
        <v>445</v>
      </c>
      <c r="F94" s="24">
        <v>3</v>
      </c>
      <c r="G94" s="25" t="s">
        <v>40</v>
      </c>
      <c r="H94" s="25" t="s">
        <v>2</v>
      </c>
      <c r="I94" s="25" t="s">
        <v>169</v>
      </c>
      <c r="J94" s="25" t="str">
        <f t="shared" si="4"/>
        <v>A</v>
      </c>
      <c r="K94" s="26">
        <f ca="1">VLOOKUP(F94,OFFSET(Hodnoc!$A$1:$C$28,0,IF(I94="Hory",0,IF(I94="Ledy",3,IF(I94="Písek",6,IF(I94="Skalky",9,IF(I94="Boulder",12,"chyba")))))),IF(J94="A",2,3),0)*VLOOKUP(G94,Hodnoc!$P$1:$Q$11,2,0)</f>
        <v>4.5</v>
      </c>
    </row>
    <row r="95" spans="1:11" ht="12.75">
      <c r="A95" s="22">
        <v>94</v>
      </c>
      <c r="B95" s="23">
        <v>39949</v>
      </c>
      <c r="C95" s="23" t="s">
        <v>142</v>
      </c>
      <c r="D95" s="23"/>
      <c r="E95" s="22" t="s">
        <v>446</v>
      </c>
      <c r="F95" s="24">
        <v>2</v>
      </c>
      <c r="G95" s="25" t="s">
        <v>39</v>
      </c>
      <c r="H95" s="25" t="s">
        <v>2</v>
      </c>
      <c r="I95" s="25" t="s">
        <v>169</v>
      </c>
      <c r="J95" s="25" t="str">
        <f t="shared" si="4"/>
        <v>A</v>
      </c>
      <c r="K95" s="26">
        <f ca="1">VLOOKUP(F95,OFFSET(Hodnoc!$A$1:$C$28,0,IF(I95="Hory",0,IF(I95="Ledy",3,IF(I95="Písek",6,IF(I95="Skalky",9,IF(I95="Boulder",12,"chyba")))))),IF(J95="A",2,3),0)*VLOOKUP(G95,Hodnoc!$P$1:$Q$11,2,0)</f>
        <v>3</v>
      </c>
    </row>
    <row r="96" spans="1:11" ht="12.75">
      <c r="A96" s="22">
        <v>95</v>
      </c>
      <c r="B96" s="23">
        <v>39949</v>
      </c>
      <c r="C96" s="23" t="s">
        <v>142</v>
      </c>
      <c r="D96" s="23"/>
      <c r="E96" s="22" t="s">
        <v>447</v>
      </c>
      <c r="F96" s="24">
        <v>4</v>
      </c>
      <c r="G96" s="25" t="s">
        <v>5</v>
      </c>
      <c r="H96" s="25" t="s">
        <v>2</v>
      </c>
      <c r="I96" s="25" t="s">
        <v>169</v>
      </c>
      <c r="J96" s="25" t="str">
        <f t="shared" si="4"/>
        <v>B</v>
      </c>
      <c r="K96" s="26">
        <f ca="1">VLOOKUP(F96,OFFSET(Hodnoc!$A$1:$C$28,0,IF(I96="Hory",0,IF(I96="Ledy",3,IF(I96="Písek",6,IF(I96="Skalky",9,IF(I96="Boulder",12,"chyba")))))),IF(J96="A",2,3),0)*VLOOKUP(G96,Hodnoc!$P$1:$Q$11,2,0)</f>
        <v>3.9000000000000004</v>
      </c>
    </row>
    <row r="97" spans="1:11" ht="12.75">
      <c r="A97" s="22">
        <v>96</v>
      </c>
      <c r="B97" s="23">
        <v>39949</v>
      </c>
      <c r="C97" s="23" t="s">
        <v>142</v>
      </c>
      <c r="D97" s="23"/>
      <c r="E97" s="22" t="s">
        <v>173</v>
      </c>
      <c r="F97" s="24">
        <v>6</v>
      </c>
      <c r="G97" s="25" t="s">
        <v>40</v>
      </c>
      <c r="H97" s="25" t="s">
        <v>2</v>
      </c>
      <c r="I97" s="25" t="s">
        <v>169</v>
      </c>
      <c r="J97" s="25" t="str">
        <f t="shared" si="4"/>
        <v>A</v>
      </c>
      <c r="K97" s="26">
        <f ca="1">VLOOKUP(F97,OFFSET(Hodnoc!$A$1:$C$28,0,IF(I97="Hory",0,IF(I97="Ledy",3,IF(I97="Písek",6,IF(I97="Skalky",9,IF(I97="Boulder",12,"chyba")))))),IF(J97="A",2,3),0)*VLOOKUP(G97,Hodnoc!$P$1:$Q$11,2,0)</f>
        <v>27</v>
      </c>
    </row>
    <row r="98" spans="1:11" ht="12.75">
      <c r="A98" s="22">
        <v>97</v>
      </c>
      <c r="B98" s="23">
        <v>39949</v>
      </c>
      <c r="C98" s="23" t="s">
        <v>142</v>
      </c>
      <c r="D98" s="23"/>
      <c r="E98" s="22" t="s">
        <v>448</v>
      </c>
      <c r="F98" s="24" t="s">
        <v>73</v>
      </c>
      <c r="G98" s="25" t="s">
        <v>40</v>
      </c>
      <c r="H98" s="25" t="s">
        <v>2</v>
      </c>
      <c r="I98" s="25" t="s">
        <v>169</v>
      </c>
      <c r="J98" s="25" t="str">
        <f t="shared" si="4"/>
        <v>A</v>
      </c>
      <c r="K98" s="26">
        <f ca="1">VLOOKUP(F98,OFFSET(Hodnoc!$A$1:$C$28,0,IF(I98="Hory",0,IF(I98="Ledy",3,IF(I98="Písek",6,IF(I98="Skalky",9,IF(I98="Boulder",12,"chyba")))))),IF(J98="A",2,3),0)*VLOOKUP(G98,Hodnoc!$P$1:$Q$11,2,0)</f>
        <v>19.5</v>
      </c>
    </row>
    <row r="99" spans="1:11" ht="12.75">
      <c r="A99" s="22">
        <v>98</v>
      </c>
      <c r="B99" s="23">
        <v>39949</v>
      </c>
      <c r="C99" s="23" t="s">
        <v>142</v>
      </c>
      <c r="D99" s="23"/>
      <c r="E99" s="22" t="s">
        <v>449</v>
      </c>
      <c r="F99" s="24">
        <v>4</v>
      </c>
      <c r="G99" s="25" t="s">
        <v>39</v>
      </c>
      <c r="H99" s="25" t="s">
        <v>2</v>
      </c>
      <c r="I99" s="25" t="s">
        <v>169</v>
      </c>
      <c r="J99" s="25" t="str">
        <f t="shared" si="4"/>
        <v>A</v>
      </c>
      <c r="K99" s="26">
        <f ca="1">VLOOKUP(F99,OFFSET(Hodnoc!$A$1:$C$28,0,IF(I99="Hory",0,IF(I99="Ledy",3,IF(I99="Písek",6,IF(I99="Skalky",9,IF(I99="Boulder",12,"chyba")))))),IF(J99="A",2,3),0)*VLOOKUP(G99,Hodnoc!$P$1:$Q$11,2,0)</f>
        <v>9</v>
      </c>
    </row>
    <row r="100" spans="1:11" ht="12.75">
      <c r="A100" s="22">
        <v>99</v>
      </c>
      <c r="B100" s="23">
        <v>39949</v>
      </c>
      <c r="C100" s="23" t="s">
        <v>142</v>
      </c>
      <c r="D100" s="23"/>
      <c r="E100" s="22" t="s">
        <v>175</v>
      </c>
      <c r="F100" s="24">
        <v>3</v>
      </c>
      <c r="G100" s="25" t="s">
        <v>5</v>
      </c>
      <c r="H100" s="25" t="s">
        <v>2</v>
      </c>
      <c r="I100" s="25" t="s">
        <v>169</v>
      </c>
      <c r="J100" s="25" t="str">
        <f t="shared" si="4"/>
        <v>B</v>
      </c>
      <c r="K100" s="26">
        <f ca="1">VLOOKUP(F100,OFFSET(Hodnoc!$A$1:$C$28,0,IF(I100="Hory",0,IF(I100="Ledy",3,IF(I100="Písek",6,IF(I100="Skalky",9,IF(I100="Boulder",12,"chyba")))))),IF(J100="A",2,3),0)*VLOOKUP(G100,Hodnoc!$P$1:$Q$11,2,0)</f>
        <v>1.3</v>
      </c>
    </row>
    <row r="101" spans="1:11" ht="12.75">
      <c r="A101" s="22">
        <v>100</v>
      </c>
      <c r="B101" s="23">
        <v>39949</v>
      </c>
      <c r="C101" s="23" t="s">
        <v>142</v>
      </c>
      <c r="D101" s="23"/>
      <c r="E101" s="22" t="s">
        <v>450</v>
      </c>
      <c r="F101" s="24">
        <v>3</v>
      </c>
      <c r="G101" s="25" t="s">
        <v>39</v>
      </c>
      <c r="H101" s="25" t="s">
        <v>2</v>
      </c>
      <c r="I101" s="25" t="s">
        <v>169</v>
      </c>
      <c r="J101" s="25" t="str">
        <f t="shared" si="4"/>
        <v>A</v>
      </c>
      <c r="K101" s="26">
        <f ca="1">VLOOKUP(F101,OFFSET(Hodnoc!$A$1:$C$28,0,IF(I101="Hory",0,IF(I101="Ledy",3,IF(I101="Písek",6,IF(I101="Skalky",9,IF(I101="Boulder",12,"chyba")))))),IF(J101="A",2,3),0)*VLOOKUP(G101,Hodnoc!$P$1:$Q$11,2,0)</f>
        <v>4.5</v>
      </c>
    </row>
    <row r="102" spans="1:11" ht="12.75">
      <c r="A102" s="22">
        <v>101</v>
      </c>
      <c r="B102" s="23">
        <v>39949</v>
      </c>
      <c r="C102" s="23" t="s">
        <v>142</v>
      </c>
      <c r="D102" s="23"/>
      <c r="E102" s="22" t="s">
        <v>451</v>
      </c>
      <c r="F102" s="24" t="s">
        <v>71</v>
      </c>
      <c r="G102" s="25" t="s">
        <v>39</v>
      </c>
      <c r="H102" s="25" t="s">
        <v>2</v>
      </c>
      <c r="I102" s="25" t="s">
        <v>169</v>
      </c>
      <c r="J102" s="25" t="str">
        <f t="shared" si="4"/>
        <v>A</v>
      </c>
      <c r="K102" s="26">
        <f ca="1">VLOOKUP(F102,OFFSET(Hodnoc!$A$1:$C$28,0,IF(I102="Hory",0,IF(I102="Ledy",3,IF(I102="Písek",6,IF(I102="Skalky",9,IF(I102="Boulder",12,"chyba")))))),IF(J102="A",2,3),0)*VLOOKUP(G102,Hodnoc!$P$1:$Q$11,2,0)</f>
        <v>7.5</v>
      </c>
    </row>
    <row r="103" spans="1:11" ht="12.75">
      <c r="A103" s="22">
        <v>102</v>
      </c>
      <c r="B103" s="23">
        <v>39949</v>
      </c>
      <c r="C103" s="23" t="s">
        <v>142</v>
      </c>
      <c r="D103" s="23"/>
      <c r="E103" s="22" t="s">
        <v>452</v>
      </c>
      <c r="F103" s="24">
        <v>5</v>
      </c>
      <c r="G103" s="25" t="s">
        <v>39</v>
      </c>
      <c r="H103" s="25" t="s">
        <v>2</v>
      </c>
      <c r="I103" s="25" t="s">
        <v>169</v>
      </c>
      <c r="J103" s="25" t="str">
        <f t="shared" si="4"/>
        <v>A</v>
      </c>
      <c r="K103" s="26">
        <f ca="1">VLOOKUP(F103,OFFSET(Hodnoc!$A$1:$C$28,0,IF(I103="Hory",0,IF(I103="Ledy",3,IF(I103="Písek",6,IF(I103="Skalky",9,IF(I103="Boulder",12,"chyba")))))),IF(J103="A",2,3),0)*VLOOKUP(G103,Hodnoc!$P$1:$Q$11,2,0)</f>
        <v>16.5</v>
      </c>
    </row>
    <row r="104" spans="1:11" ht="12.75">
      <c r="A104" s="22">
        <v>103</v>
      </c>
      <c r="B104" s="23">
        <v>39949</v>
      </c>
      <c r="C104" s="23" t="s">
        <v>142</v>
      </c>
      <c r="D104" s="23"/>
      <c r="E104" s="22" t="s">
        <v>189</v>
      </c>
      <c r="F104" s="24">
        <v>6</v>
      </c>
      <c r="G104" s="25" t="s">
        <v>40</v>
      </c>
      <c r="H104" s="25" t="s">
        <v>2</v>
      </c>
      <c r="I104" s="25" t="s">
        <v>169</v>
      </c>
      <c r="J104" s="25" t="str">
        <f t="shared" si="4"/>
        <v>A</v>
      </c>
      <c r="K104" s="26">
        <f ca="1">VLOOKUP(F104,OFFSET(Hodnoc!$A$1:$C$28,0,IF(I104="Hory",0,IF(I104="Ledy",3,IF(I104="Písek",6,IF(I104="Skalky",9,IF(I104="Boulder",12,"chyba")))))),IF(J104="A",2,3),0)*VLOOKUP(G104,Hodnoc!$P$1:$Q$11,2,0)</f>
        <v>27</v>
      </c>
    </row>
    <row r="105" spans="1:11" ht="12.75">
      <c r="A105" s="22">
        <v>104</v>
      </c>
      <c r="B105" s="23">
        <v>39949</v>
      </c>
      <c r="C105" s="23" t="s">
        <v>142</v>
      </c>
      <c r="D105" s="23"/>
      <c r="E105" s="22" t="s">
        <v>453</v>
      </c>
      <c r="F105" s="24">
        <v>4</v>
      </c>
      <c r="G105" s="25" t="s">
        <v>39</v>
      </c>
      <c r="H105" s="25" t="s">
        <v>2</v>
      </c>
      <c r="I105" s="25" t="s">
        <v>169</v>
      </c>
      <c r="J105" s="25" t="str">
        <f t="shared" si="4"/>
        <v>A</v>
      </c>
      <c r="K105" s="26">
        <f ca="1">VLOOKUP(F105,OFFSET(Hodnoc!$A$1:$C$28,0,IF(I105="Hory",0,IF(I105="Ledy",3,IF(I105="Písek",6,IF(I105="Skalky",9,IF(I105="Boulder",12,"chyba")))))),IF(J105="A",2,3),0)*VLOOKUP(G105,Hodnoc!$P$1:$Q$11,2,0)</f>
        <v>9</v>
      </c>
    </row>
    <row r="106" spans="1:11" ht="12.75">
      <c r="A106" s="22">
        <v>105</v>
      </c>
      <c r="B106" s="23">
        <v>39949</v>
      </c>
      <c r="C106" s="23" t="s">
        <v>142</v>
      </c>
      <c r="D106" s="23"/>
      <c r="E106" s="22" t="s">
        <v>454</v>
      </c>
      <c r="F106" s="24" t="s">
        <v>73</v>
      </c>
      <c r="G106" s="25" t="s">
        <v>39</v>
      </c>
      <c r="H106" s="25" t="s">
        <v>2</v>
      </c>
      <c r="I106" s="25" t="s">
        <v>169</v>
      </c>
      <c r="J106" s="25" t="str">
        <f t="shared" si="4"/>
        <v>A</v>
      </c>
      <c r="K106" s="26">
        <f ca="1">VLOOKUP(F106,OFFSET(Hodnoc!$A$1:$C$28,0,IF(I106="Hory",0,IF(I106="Ledy",3,IF(I106="Písek",6,IF(I106="Skalky",9,IF(I106="Boulder",12,"chyba")))))),IF(J106="A",2,3),0)*VLOOKUP(G106,Hodnoc!$P$1:$Q$11,2,0)</f>
        <v>19.5</v>
      </c>
    </row>
    <row r="107" spans="1:11" ht="12.75">
      <c r="A107" s="22">
        <v>106</v>
      </c>
      <c r="B107" s="23">
        <v>39949</v>
      </c>
      <c r="C107" s="23" t="s">
        <v>142</v>
      </c>
      <c r="D107" s="23"/>
      <c r="E107" s="22" t="s">
        <v>224</v>
      </c>
      <c r="F107" s="24">
        <v>6</v>
      </c>
      <c r="G107" s="25" t="s">
        <v>40</v>
      </c>
      <c r="H107" s="25" t="s">
        <v>2</v>
      </c>
      <c r="I107" s="25" t="s">
        <v>169</v>
      </c>
      <c r="J107" s="25" t="str">
        <f t="shared" si="4"/>
        <v>A</v>
      </c>
      <c r="K107" s="26">
        <f ca="1">VLOOKUP(F107,OFFSET(Hodnoc!$A$1:$C$28,0,IF(I107="Hory",0,IF(I107="Ledy",3,IF(I107="Písek",6,IF(I107="Skalky",9,IF(I107="Boulder",12,"chyba")))))),IF(J107="A",2,3),0)*VLOOKUP(G107,Hodnoc!$P$1:$Q$11,2,0)</f>
        <v>27</v>
      </c>
    </row>
    <row r="108" spans="1:11" ht="12.75">
      <c r="A108" s="22">
        <v>107</v>
      </c>
      <c r="B108" s="23">
        <v>39949</v>
      </c>
      <c r="C108" s="23" t="s">
        <v>142</v>
      </c>
      <c r="D108" s="23"/>
      <c r="E108" s="22" t="s">
        <v>223</v>
      </c>
      <c r="F108" s="24" t="s">
        <v>73</v>
      </c>
      <c r="G108" s="25" t="s">
        <v>39</v>
      </c>
      <c r="H108" s="25" t="s">
        <v>2</v>
      </c>
      <c r="I108" s="25" t="s">
        <v>169</v>
      </c>
      <c r="J108" s="25" t="str">
        <f t="shared" si="4"/>
        <v>A</v>
      </c>
      <c r="K108" s="26">
        <f ca="1">VLOOKUP(F108,OFFSET(Hodnoc!$A$1:$C$28,0,IF(I108="Hory",0,IF(I108="Ledy",3,IF(I108="Písek",6,IF(I108="Skalky",9,IF(I108="Boulder",12,"chyba")))))),IF(J108="A",2,3),0)*VLOOKUP(G108,Hodnoc!$P$1:$Q$11,2,0)</f>
        <v>19.5</v>
      </c>
    </row>
    <row r="109" spans="1:11" ht="12.75">
      <c r="A109" s="22">
        <v>108</v>
      </c>
      <c r="B109" s="23">
        <v>39949</v>
      </c>
      <c r="C109" s="23" t="s">
        <v>142</v>
      </c>
      <c r="D109" s="23"/>
      <c r="E109" s="22" t="s">
        <v>455</v>
      </c>
      <c r="F109" s="24" t="s">
        <v>74</v>
      </c>
      <c r="G109" s="25" t="s">
        <v>40</v>
      </c>
      <c r="H109" s="25" t="s">
        <v>2</v>
      </c>
      <c r="I109" s="25" t="s">
        <v>169</v>
      </c>
      <c r="J109" s="25" t="str">
        <f t="shared" si="4"/>
        <v>A</v>
      </c>
      <c r="K109" s="26">
        <f ca="1">VLOOKUP(F109,OFFSET(Hodnoc!$A$1:$C$28,0,IF(I109="Hory",0,IF(I109="Ledy",3,IF(I109="Písek",6,IF(I109="Skalky",9,IF(I109="Boulder",12,"chyba")))))),IF(J109="A",2,3),0)*VLOOKUP(G109,Hodnoc!$P$1:$Q$11,2,0)</f>
        <v>24</v>
      </c>
    </row>
    <row r="110" spans="1:11" ht="12.75">
      <c r="A110" s="22">
        <v>109</v>
      </c>
      <c r="B110" s="23">
        <v>39949</v>
      </c>
      <c r="C110" s="23" t="s">
        <v>142</v>
      </c>
      <c r="D110" s="23"/>
      <c r="E110" s="22" t="s">
        <v>456</v>
      </c>
      <c r="F110" s="24" t="s">
        <v>73</v>
      </c>
      <c r="G110" s="25" t="s">
        <v>39</v>
      </c>
      <c r="H110" s="25" t="s">
        <v>2</v>
      </c>
      <c r="I110" s="25" t="s">
        <v>169</v>
      </c>
      <c r="J110" s="25" t="str">
        <f aca="true" t="shared" si="5" ref="J110:J117">IF(OR(G110="TR",G110="TRO"),"B","A")</f>
        <v>A</v>
      </c>
      <c r="K110" s="26">
        <f ca="1">VLOOKUP(F110,OFFSET(Hodnoc!$A$1:$C$28,0,IF(I110="Hory",0,IF(I110="Ledy",3,IF(I110="Písek",6,IF(I110="Skalky",9,IF(I110="Boulder",12,"chyba")))))),IF(J110="A",2,3),0)*VLOOKUP(G110,Hodnoc!$P$1:$Q$11,2,0)</f>
        <v>19.5</v>
      </c>
    </row>
    <row r="111" spans="1:11" ht="12.75">
      <c r="A111" s="22">
        <v>110</v>
      </c>
      <c r="B111" s="23">
        <v>39949</v>
      </c>
      <c r="C111" s="23" t="s">
        <v>142</v>
      </c>
      <c r="D111" s="23"/>
      <c r="E111" s="22" t="s">
        <v>176</v>
      </c>
      <c r="F111" s="24">
        <v>6</v>
      </c>
      <c r="G111" s="25" t="s">
        <v>40</v>
      </c>
      <c r="H111" s="25" t="s">
        <v>2</v>
      </c>
      <c r="I111" s="25" t="s">
        <v>169</v>
      </c>
      <c r="J111" s="25" t="str">
        <f t="shared" si="5"/>
        <v>A</v>
      </c>
      <c r="K111" s="26">
        <f ca="1">VLOOKUP(F111,OFFSET(Hodnoc!$A$1:$C$28,0,IF(I111="Hory",0,IF(I111="Ledy",3,IF(I111="Písek",6,IF(I111="Skalky",9,IF(I111="Boulder",12,"chyba")))))),IF(J111="A",2,3),0)*VLOOKUP(G111,Hodnoc!$P$1:$Q$11,2,0)</f>
        <v>27</v>
      </c>
    </row>
    <row r="112" spans="1:11" ht="12.75">
      <c r="A112" s="22">
        <v>111</v>
      </c>
      <c r="B112" s="23">
        <v>39949</v>
      </c>
      <c r="C112" s="23" t="s">
        <v>142</v>
      </c>
      <c r="D112" s="23"/>
      <c r="E112" s="22" t="s">
        <v>175</v>
      </c>
      <c r="F112" s="24" t="s">
        <v>74</v>
      </c>
      <c r="G112" s="25" t="s">
        <v>40</v>
      </c>
      <c r="H112" s="25" t="s">
        <v>2</v>
      </c>
      <c r="I112" s="25" t="s">
        <v>169</v>
      </c>
      <c r="J112" s="25" t="str">
        <f t="shared" si="5"/>
        <v>A</v>
      </c>
      <c r="K112" s="26">
        <f ca="1">VLOOKUP(F112,OFFSET(Hodnoc!$A$1:$C$28,0,IF(I112="Hory",0,IF(I112="Ledy",3,IF(I112="Písek",6,IF(I112="Skalky",9,IF(I112="Boulder",12,"chyba")))))),IF(J112="A",2,3),0)*VLOOKUP(G112,Hodnoc!$P$1:$Q$11,2,0)</f>
        <v>24</v>
      </c>
    </row>
    <row r="113" spans="1:11" ht="12.75">
      <c r="A113" s="22">
        <v>112</v>
      </c>
      <c r="B113" s="23">
        <v>39949</v>
      </c>
      <c r="C113" s="23" t="s">
        <v>142</v>
      </c>
      <c r="D113" s="23"/>
      <c r="E113" s="22" t="s">
        <v>457</v>
      </c>
      <c r="F113" s="24">
        <v>5</v>
      </c>
      <c r="G113" s="25" t="s">
        <v>39</v>
      </c>
      <c r="H113" s="25" t="s">
        <v>2</v>
      </c>
      <c r="I113" s="25" t="s">
        <v>169</v>
      </c>
      <c r="J113" s="25" t="str">
        <f t="shared" si="5"/>
        <v>A</v>
      </c>
      <c r="K113" s="26">
        <f ca="1">VLOOKUP(F113,OFFSET(Hodnoc!$A$1:$C$28,0,IF(I113="Hory",0,IF(I113="Ledy",3,IF(I113="Písek",6,IF(I113="Skalky",9,IF(I113="Boulder",12,"chyba")))))),IF(J113="A",2,3),0)*VLOOKUP(G113,Hodnoc!$P$1:$Q$11,2,0)</f>
        <v>16.5</v>
      </c>
    </row>
    <row r="114" spans="1:11" ht="12.75">
      <c r="A114" s="22">
        <v>113</v>
      </c>
      <c r="B114" s="23">
        <v>39949</v>
      </c>
      <c r="C114" s="23" t="s">
        <v>142</v>
      </c>
      <c r="D114" s="23"/>
      <c r="E114" s="22" t="s">
        <v>458</v>
      </c>
      <c r="F114" s="24" t="s">
        <v>55</v>
      </c>
      <c r="G114" s="25" t="s">
        <v>39</v>
      </c>
      <c r="H114" s="25" t="s">
        <v>2</v>
      </c>
      <c r="I114" s="25" t="s">
        <v>169</v>
      </c>
      <c r="J114" s="25" t="str">
        <f t="shared" si="5"/>
        <v>A</v>
      </c>
      <c r="K114" s="26">
        <f ca="1">VLOOKUP(F114,OFFSET(Hodnoc!$A$1:$C$28,0,IF(I114="Hory",0,IF(I114="Ledy",3,IF(I114="Písek",6,IF(I114="Skalky",9,IF(I114="Boulder",12,"chyba")))))),IF(J114="A",2,3),0)*VLOOKUP(G114,Hodnoc!$P$1:$Q$11,2,0)</f>
        <v>12</v>
      </c>
    </row>
    <row r="115" spans="1:11" ht="12.75">
      <c r="A115" s="22">
        <v>114</v>
      </c>
      <c r="B115" s="23">
        <v>39949</v>
      </c>
      <c r="C115" s="23" t="s">
        <v>142</v>
      </c>
      <c r="D115" s="23"/>
      <c r="E115" s="22" t="s">
        <v>459</v>
      </c>
      <c r="F115" s="24" t="s">
        <v>71</v>
      </c>
      <c r="G115" s="25" t="s">
        <v>39</v>
      </c>
      <c r="H115" s="25" t="s">
        <v>2</v>
      </c>
      <c r="I115" s="25" t="s">
        <v>169</v>
      </c>
      <c r="J115" s="25" t="str">
        <f t="shared" si="5"/>
        <v>A</v>
      </c>
      <c r="K115" s="26">
        <f ca="1">VLOOKUP(F115,OFFSET(Hodnoc!$A$1:$C$28,0,IF(I115="Hory",0,IF(I115="Ledy",3,IF(I115="Písek",6,IF(I115="Skalky",9,IF(I115="Boulder",12,"chyba")))))),IF(J115="A",2,3),0)*VLOOKUP(G115,Hodnoc!$P$1:$Q$11,2,0)</f>
        <v>7.5</v>
      </c>
    </row>
    <row r="116" spans="1:11" ht="12.75">
      <c r="A116" s="22">
        <v>115</v>
      </c>
      <c r="B116" s="23">
        <v>39949</v>
      </c>
      <c r="C116" s="23" t="s">
        <v>142</v>
      </c>
      <c r="D116" s="23"/>
      <c r="E116" s="22" t="s">
        <v>460</v>
      </c>
      <c r="F116" s="24">
        <v>4</v>
      </c>
      <c r="G116" s="25" t="s">
        <v>40</v>
      </c>
      <c r="H116" s="25" t="s">
        <v>2</v>
      </c>
      <c r="I116" s="25" t="s">
        <v>169</v>
      </c>
      <c r="J116" s="25" t="str">
        <f t="shared" si="5"/>
        <v>A</v>
      </c>
      <c r="K116" s="26">
        <f ca="1">VLOOKUP(F116,OFFSET(Hodnoc!$A$1:$C$28,0,IF(I116="Hory",0,IF(I116="Ledy",3,IF(I116="Písek",6,IF(I116="Skalky",9,IF(I116="Boulder",12,"chyba")))))),IF(J116="A",2,3),0)*VLOOKUP(G116,Hodnoc!$P$1:$Q$11,2,0)</f>
        <v>9</v>
      </c>
    </row>
    <row r="117" spans="1:11" ht="12.75">
      <c r="A117" s="22">
        <v>116</v>
      </c>
      <c r="B117" s="23">
        <v>39949</v>
      </c>
      <c r="C117" s="23" t="s">
        <v>142</v>
      </c>
      <c r="D117" s="23"/>
      <c r="E117" s="22" t="s">
        <v>175</v>
      </c>
      <c r="F117" s="24">
        <v>3</v>
      </c>
      <c r="G117" s="25" t="s">
        <v>39</v>
      </c>
      <c r="H117" s="25" t="s">
        <v>2</v>
      </c>
      <c r="I117" s="25" t="s">
        <v>169</v>
      </c>
      <c r="J117" s="25" t="str">
        <f t="shared" si="5"/>
        <v>A</v>
      </c>
      <c r="K117" s="26">
        <f ca="1">VLOOKUP(F117,OFFSET(Hodnoc!$A$1:$C$28,0,IF(I117="Hory",0,IF(I117="Ledy",3,IF(I117="Písek",6,IF(I117="Skalky",9,IF(I117="Boulder",12,"chyba")))))),IF(J117="A",2,3),0)*VLOOKUP(G117,Hodnoc!$P$1:$Q$11,2,0)</f>
        <v>4.5</v>
      </c>
    </row>
    <row r="118" spans="1:11" ht="12.75">
      <c r="A118" s="22">
        <v>117</v>
      </c>
      <c r="B118" s="23">
        <v>39961</v>
      </c>
      <c r="C118" s="23" t="s">
        <v>479</v>
      </c>
      <c r="D118" s="23"/>
      <c r="E118" s="22" t="s">
        <v>483</v>
      </c>
      <c r="F118" s="24" t="s">
        <v>66</v>
      </c>
      <c r="G118" s="25" t="s">
        <v>50</v>
      </c>
      <c r="H118" s="25" t="s">
        <v>2</v>
      </c>
      <c r="I118" s="25" t="s">
        <v>169</v>
      </c>
      <c r="J118" s="25" t="str">
        <f aca="true" t="shared" si="6" ref="J118:J124">IF(OR(G118="TR",G118="TRO"),"B","A")</f>
        <v>A</v>
      </c>
      <c r="K118" s="26">
        <f ca="1">VLOOKUP(F118,OFFSET(Hodnoc!$A$1:$C$28,0,IF(I118="Hory",0,IF(I118="Ledy",3,IF(I118="Písek",6,IF(I118="Skalky",9,IF(I118="Boulder",12,"chyba")))))),IF(J118="A",2,3),0)*VLOOKUP(G118,Hodnoc!$P$1:$Q$11,2,0)</f>
        <v>33</v>
      </c>
    </row>
    <row r="119" spans="1:11" ht="12.75">
      <c r="A119" s="22">
        <v>118</v>
      </c>
      <c r="B119" s="23">
        <v>39961</v>
      </c>
      <c r="C119" s="23" t="s">
        <v>479</v>
      </c>
      <c r="D119" s="23"/>
      <c r="E119" s="22" t="s">
        <v>486</v>
      </c>
      <c r="F119" s="24" t="s">
        <v>65</v>
      </c>
      <c r="G119" s="25" t="s">
        <v>38</v>
      </c>
      <c r="H119" s="25" t="s">
        <v>2</v>
      </c>
      <c r="I119" s="25" t="s">
        <v>169</v>
      </c>
      <c r="J119" s="25" t="str">
        <f t="shared" si="6"/>
        <v>A</v>
      </c>
      <c r="K119" s="26">
        <f ca="1">VLOOKUP(F119,OFFSET(Hodnoc!$A$1:$C$28,0,IF(I119="Hory",0,IF(I119="Ledy",3,IF(I119="Písek",6,IF(I119="Skalky",9,IF(I119="Boulder",12,"chyba")))))),IF(J119="A",2,3),0)*VLOOKUP(G119,Hodnoc!$P$1:$Q$11,2,0)</f>
        <v>68.4</v>
      </c>
    </row>
    <row r="120" spans="1:11" ht="12.75">
      <c r="A120" s="22">
        <v>119</v>
      </c>
      <c r="B120" s="23">
        <v>39961</v>
      </c>
      <c r="C120" s="23" t="s">
        <v>479</v>
      </c>
      <c r="D120" s="23"/>
      <c r="E120" s="22" t="s">
        <v>485</v>
      </c>
      <c r="F120" s="24">
        <v>4</v>
      </c>
      <c r="G120" s="25" t="s">
        <v>107</v>
      </c>
      <c r="H120" s="25" t="s">
        <v>2</v>
      </c>
      <c r="I120" s="25" t="s">
        <v>169</v>
      </c>
      <c r="J120" s="25" t="str">
        <f t="shared" si="6"/>
        <v>A</v>
      </c>
      <c r="K120" s="26">
        <f ca="1">VLOOKUP(F120,OFFSET(Hodnoc!$A$1:$C$28,0,IF(I120="Hory",0,IF(I120="Ledy",3,IF(I120="Písek",6,IF(I120="Skalky",9,IF(I120="Boulder",12,"chyba")))))),IF(J120="A",2,3),0)*VLOOKUP(G120,Hodnoc!$P$1:$Q$11,2,0)</f>
        <v>12</v>
      </c>
    </row>
    <row r="121" spans="1:11" ht="12.75">
      <c r="A121" s="22">
        <v>120</v>
      </c>
      <c r="B121" s="23">
        <v>39961</v>
      </c>
      <c r="C121" s="23" t="s">
        <v>479</v>
      </c>
      <c r="D121" s="23"/>
      <c r="E121" s="22" t="s">
        <v>484</v>
      </c>
      <c r="F121" s="24">
        <v>7</v>
      </c>
      <c r="G121" s="25" t="s">
        <v>90</v>
      </c>
      <c r="H121" s="25" t="s">
        <v>2</v>
      </c>
      <c r="I121" s="25" t="s">
        <v>169</v>
      </c>
      <c r="J121" s="25" t="str">
        <f t="shared" si="6"/>
        <v>A</v>
      </c>
      <c r="K121" s="26">
        <f ca="1">VLOOKUP(F121,OFFSET(Hodnoc!$A$1:$C$28,0,IF(I121="Hory",0,IF(I121="Ledy",3,IF(I121="Písek",6,IF(I121="Skalky",9,IF(I121="Boulder",12,"chyba")))))),IF(J121="A",2,3),0)*VLOOKUP(G121,Hodnoc!$P$1:$Q$11,2,0)</f>
        <v>43.5</v>
      </c>
    </row>
    <row r="122" spans="1:11" ht="12.75">
      <c r="A122" s="22">
        <v>121</v>
      </c>
      <c r="B122" s="23">
        <v>39961</v>
      </c>
      <c r="C122" s="23" t="s">
        <v>479</v>
      </c>
      <c r="D122" s="23"/>
      <c r="E122" s="22" t="s">
        <v>483</v>
      </c>
      <c r="F122" s="24" t="s">
        <v>66</v>
      </c>
      <c r="G122" s="25" t="s">
        <v>39</v>
      </c>
      <c r="H122" s="25" t="s">
        <v>2</v>
      </c>
      <c r="I122" s="25" t="s">
        <v>169</v>
      </c>
      <c r="J122" s="25" t="str">
        <f t="shared" si="6"/>
        <v>A</v>
      </c>
      <c r="K122" s="26">
        <f ca="1">VLOOKUP(F122,OFFSET(Hodnoc!$A$1:$C$28,0,IF(I122="Hory",0,IF(I122="Ledy",3,IF(I122="Písek",6,IF(I122="Skalky",9,IF(I122="Boulder",12,"chyba")))))),IF(J122="A",2,3),0)*VLOOKUP(G122,Hodnoc!$P$1:$Q$11,2,0)</f>
        <v>49.5</v>
      </c>
    </row>
    <row r="123" spans="1:11" ht="12.75">
      <c r="A123" s="22">
        <v>122</v>
      </c>
      <c r="B123" s="23">
        <v>39961</v>
      </c>
      <c r="C123" s="23" t="s">
        <v>479</v>
      </c>
      <c r="D123" s="23"/>
      <c r="E123" s="22" t="s">
        <v>482</v>
      </c>
      <c r="F123" s="24">
        <v>6</v>
      </c>
      <c r="G123" s="25" t="s">
        <v>38</v>
      </c>
      <c r="H123" s="25" t="s">
        <v>2</v>
      </c>
      <c r="I123" s="25" t="s">
        <v>169</v>
      </c>
      <c r="J123" s="25" t="str">
        <f t="shared" si="6"/>
        <v>A</v>
      </c>
      <c r="K123" s="26">
        <f ca="1">VLOOKUP(F123,OFFSET(Hodnoc!$A$1:$C$28,0,IF(I123="Hory",0,IF(I123="Ledy",3,IF(I123="Písek",6,IF(I123="Skalky",9,IF(I123="Boulder",12,"chyba")))))),IF(J123="A",2,3),0)*VLOOKUP(G123,Hodnoc!$P$1:$Q$11,2,0)</f>
        <v>32.4</v>
      </c>
    </row>
    <row r="124" spans="1:11" ht="12.75">
      <c r="A124" s="22">
        <v>123</v>
      </c>
      <c r="B124" s="23">
        <v>39961</v>
      </c>
      <c r="C124" s="23" t="s">
        <v>479</v>
      </c>
      <c r="D124" s="23"/>
      <c r="E124" s="22" t="s">
        <v>481</v>
      </c>
      <c r="F124" s="24">
        <v>5</v>
      </c>
      <c r="G124" s="25" t="s">
        <v>38</v>
      </c>
      <c r="H124" s="25" t="s">
        <v>2</v>
      </c>
      <c r="I124" s="25" t="s">
        <v>169</v>
      </c>
      <c r="J124" s="25" t="str">
        <f t="shared" si="6"/>
        <v>A</v>
      </c>
      <c r="K124" s="26">
        <f ca="1">VLOOKUP(F124,OFFSET(Hodnoc!$A$1:$C$28,0,IF(I124="Hory",0,IF(I124="Ledy",3,IF(I124="Písek",6,IF(I124="Skalky",9,IF(I124="Boulder",12,"chyba")))))),IF(J124="A",2,3),0)*VLOOKUP(G124,Hodnoc!$P$1:$Q$11,2,0)</f>
        <v>19.8</v>
      </c>
    </row>
    <row r="125" spans="1:11" ht="12.75">
      <c r="A125" s="22">
        <v>124</v>
      </c>
      <c r="B125" s="23">
        <v>39961</v>
      </c>
      <c r="C125" s="23" t="s">
        <v>479</v>
      </c>
      <c r="D125" s="23"/>
      <c r="E125" s="22" t="s">
        <v>480</v>
      </c>
      <c r="F125" s="24">
        <v>3</v>
      </c>
      <c r="G125" s="25" t="s">
        <v>107</v>
      </c>
      <c r="H125" s="25" t="s">
        <v>2</v>
      </c>
      <c r="I125" s="25" t="s">
        <v>169</v>
      </c>
      <c r="J125" s="25" t="str">
        <f>IF(OR(G125="TR",G125="TRO"),"B","A")</f>
        <v>A</v>
      </c>
      <c r="K125" s="26">
        <f ca="1">VLOOKUP(F125,OFFSET(Hodnoc!$A$1:$C$28,0,IF(I125="Hory",0,IF(I125="Ledy",3,IF(I125="Písek",6,IF(I125="Skalky",9,IF(I125="Boulder",12,"chyba")))))),IF(J125="A",2,3),0)*VLOOKUP(G125,Hodnoc!$P$1:$Q$11,2,0)</f>
        <v>6</v>
      </c>
    </row>
    <row r="126" spans="1:11" ht="12.75">
      <c r="A126" s="22">
        <v>125</v>
      </c>
      <c r="B126" s="23">
        <v>39968</v>
      </c>
      <c r="C126" s="23" t="s">
        <v>302</v>
      </c>
      <c r="D126" s="23"/>
      <c r="E126" s="22" t="s">
        <v>308</v>
      </c>
      <c r="F126" s="24" t="s">
        <v>75</v>
      </c>
      <c r="G126" s="25" t="s">
        <v>39</v>
      </c>
      <c r="H126" s="25" t="s">
        <v>2</v>
      </c>
      <c r="I126" s="25" t="s">
        <v>169</v>
      </c>
      <c r="J126" s="25" t="str">
        <f>IF(OR(G126="TR",G126="TRO"),"B","A")</f>
        <v>A</v>
      </c>
      <c r="K126" s="26">
        <f ca="1">VLOOKUP(F126,OFFSET(Hodnoc!$A$1:$C$28,0,IF(I126="Hory",0,IF(I126="Ledy",3,IF(I126="Písek",6,IF(I126="Skalky",9,IF(I126="Boulder",12,"chyba")))))),IF(J126="A",2,3),0)*VLOOKUP(G126,Hodnoc!$P$1:$Q$11,2,0)</f>
        <v>31.5</v>
      </c>
    </row>
    <row r="127" spans="1:11" ht="12.75">
      <c r="A127" s="22">
        <v>126</v>
      </c>
      <c r="B127" s="23">
        <v>39968</v>
      </c>
      <c r="C127" s="23" t="s">
        <v>302</v>
      </c>
      <c r="D127" s="23"/>
      <c r="E127" s="22" t="s">
        <v>309</v>
      </c>
      <c r="F127" s="24" t="s">
        <v>67</v>
      </c>
      <c r="G127" s="25" t="s">
        <v>40</v>
      </c>
      <c r="H127" s="25" t="s">
        <v>2</v>
      </c>
      <c r="I127" s="25" t="s">
        <v>169</v>
      </c>
      <c r="J127" s="25" t="str">
        <f>IF(OR(G127="TR",G127="TRO"),"B","A")</f>
        <v>A</v>
      </c>
      <c r="K127" s="26">
        <f ca="1">VLOOKUP(F127,OFFSET(Hodnoc!$A$1:$C$28,0,IF(I127="Hory",0,IF(I127="Ledy",3,IF(I127="Písek",6,IF(I127="Skalky",9,IF(I127="Boulder",12,"chyba")))))),IF(J127="A",2,3),0)*VLOOKUP(G127,Hodnoc!$P$1:$Q$11,2,0)</f>
        <v>76.5</v>
      </c>
    </row>
    <row r="128" spans="1:11" ht="12.75">
      <c r="A128" s="22">
        <v>127</v>
      </c>
      <c r="B128" s="23">
        <v>39968</v>
      </c>
      <c r="C128" s="23" t="s">
        <v>302</v>
      </c>
      <c r="D128" s="23"/>
      <c r="E128" s="22" t="s">
        <v>498</v>
      </c>
      <c r="F128" s="24" t="s">
        <v>499</v>
      </c>
      <c r="G128" s="25" t="s">
        <v>50</v>
      </c>
      <c r="H128" s="25" t="s">
        <v>2</v>
      </c>
      <c r="I128" s="25" t="s">
        <v>169</v>
      </c>
      <c r="J128" s="25" t="str">
        <f>IF(OR(G128="TR",G128="TRO"),"B","A")</f>
        <v>A</v>
      </c>
      <c r="K128" s="26">
        <f ca="1">VLOOKUP(F128,OFFSET(Hodnoc!$A$1:$C$28,0,IF(I128="Hory",0,IF(I128="Ledy",3,IF(I128="Písek",6,IF(I128="Skalky",9,IF(I128="Boulder",12,"chyba")))))),IF(J128="A",2,3),0)*VLOOKUP(G128,Hodnoc!$P$1:$Q$11,2,0)</f>
        <v>55</v>
      </c>
    </row>
    <row r="129" spans="1:11" ht="12.75">
      <c r="A129" s="22">
        <v>128</v>
      </c>
      <c r="B129" s="23">
        <v>39968</v>
      </c>
      <c r="C129" s="23" t="s">
        <v>302</v>
      </c>
      <c r="D129" s="23"/>
      <c r="E129" s="22" t="s">
        <v>498</v>
      </c>
      <c r="F129" s="24" t="s">
        <v>499</v>
      </c>
      <c r="G129" s="25" t="s">
        <v>50</v>
      </c>
      <c r="H129" s="25" t="s">
        <v>2</v>
      </c>
      <c r="I129" s="25" t="s">
        <v>169</v>
      </c>
      <c r="J129" s="25" t="str">
        <f>IF(OR(G129="TR",G129="TRO"),"B","A")</f>
        <v>A</v>
      </c>
      <c r="K129" s="26">
        <f ca="1">VLOOKUP(F129,OFFSET(Hodnoc!$A$1:$C$28,0,IF(I129="Hory",0,IF(I129="Ledy",3,IF(I129="Písek",6,IF(I129="Skalky",9,IF(I129="Boulder",12,"chyba")))))),IF(J129="A",2,3),0)*VLOOKUP(G129,Hodnoc!$P$1:$Q$11,2,0)</f>
        <v>55</v>
      </c>
    </row>
    <row r="130" spans="1:11" ht="12.75">
      <c r="A130" s="22">
        <v>129</v>
      </c>
      <c r="B130" s="23">
        <v>39980</v>
      </c>
      <c r="C130" s="23" t="s">
        <v>302</v>
      </c>
      <c r="D130" s="23"/>
      <c r="E130" s="22" t="s">
        <v>303</v>
      </c>
      <c r="F130" s="24" t="s">
        <v>75</v>
      </c>
      <c r="G130" s="25" t="s">
        <v>39</v>
      </c>
      <c r="H130" s="25" t="s">
        <v>2</v>
      </c>
      <c r="I130" s="25" t="s">
        <v>169</v>
      </c>
      <c r="J130" s="25" t="str">
        <f aca="true" t="shared" si="7" ref="J130:J137">IF(OR(G130="TR",G130="TRO"),"B","A")</f>
        <v>A</v>
      </c>
      <c r="K130" s="26">
        <f ca="1">VLOOKUP(F130,OFFSET(Hodnoc!$A$1:$C$28,0,IF(I130="Hory",0,IF(I130="Ledy",3,IF(I130="Písek",6,IF(I130="Skalky",9,IF(I130="Boulder",12,"chyba")))))),IF(J130="A",2,3),0)*VLOOKUP(G130,Hodnoc!$P$1:$Q$11,2,0)</f>
        <v>31.5</v>
      </c>
    </row>
    <row r="131" spans="1:11" ht="12.75">
      <c r="A131" s="22">
        <v>130</v>
      </c>
      <c r="B131" s="23">
        <v>39980</v>
      </c>
      <c r="C131" s="23" t="s">
        <v>302</v>
      </c>
      <c r="D131" s="23"/>
      <c r="E131" s="22" t="s">
        <v>498</v>
      </c>
      <c r="F131" s="24" t="s">
        <v>499</v>
      </c>
      <c r="G131" s="25" t="s">
        <v>50</v>
      </c>
      <c r="H131" s="25" t="s">
        <v>2</v>
      </c>
      <c r="I131" s="25" t="s">
        <v>169</v>
      </c>
      <c r="J131" s="25" t="str">
        <f t="shared" si="7"/>
        <v>A</v>
      </c>
      <c r="K131" s="26">
        <f ca="1">VLOOKUP(F131,OFFSET(Hodnoc!$A$1:$C$28,0,IF(I131="Hory",0,IF(I131="Ledy",3,IF(I131="Písek",6,IF(I131="Skalky",9,IF(I131="Boulder",12,"chyba")))))),IF(J131="A",2,3),0)*VLOOKUP(G131,Hodnoc!$P$1:$Q$11,2,0)</f>
        <v>55</v>
      </c>
    </row>
    <row r="132" spans="1:11" ht="12.75">
      <c r="A132" s="22">
        <v>131</v>
      </c>
      <c r="B132" s="23">
        <v>39980</v>
      </c>
      <c r="C132" s="23" t="s">
        <v>302</v>
      </c>
      <c r="D132" s="23"/>
      <c r="E132" s="22" t="s">
        <v>498</v>
      </c>
      <c r="F132" s="24" t="s">
        <v>499</v>
      </c>
      <c r="G132" s="25" t="s">
        <v>40</v>
      </c>
      <c r="H132" s="25" t="s">
        <v>2</v>
      </c>
      <c r="I132" s="25" t="s">
        <v>169</v>
      </c>
      <c r="J132" s="25" t="str">
        <f t="shared" si="7"/>
        <v>A</v>
      </c>
      <c r="K132" s="26">
        <f ca="1">VLOOKUP(F132,OFFSET(Hodnoc!$A$1:$C$28,0,IF(I132="Hory",0,IF(I132="Ledy",3,IF(I132="Písek",6,IF(I132="Skalky",9,IF(I132="Boulder",12,"chyba")))))),IF(J132="A",2,3),0)*VLOOKUP(G132,Hodnoc!$P$1:$Q$11,2,0)</f>
        <v>82.5</v>
      </c>
    </row>
    <row r="133" spans="1:11" ht="12.75">
      <c r="A133" s="22">
        <v>132</v>
      </c>
      <c r="B133" s="23">
        <v>39984</v>
      </c>
      <c r="C133" s="23" t="s">
        <v>147</v>
      </c>
      <c r="D133" s="23"/>
      <c r="E133" s="22" t="s">
        <v>551</v>
      </c>
      <c r="F133" s="24" t="s">
        <v>76</v>
      </c>
      <c r="G133" s="25" t="s">
        <v>39</v>
      </c>
      <c r="H133" s="25" t="s">
        <v>2</v>
      </c>
      <c r="I133" s="25" t="s">
        <v>169</v>
      </c>
      <c r="J133" s="25" t="str">
        <f t="shared" si="7"/>
        <v>A</v>
      </c>
      <c r="K133" s="26">
        <f ca="1">VLOOKUP(F133,OFFSET(Hodnoc!$A$1:$C$28,0,IF(I133="Hory",0,IF(I133="Ledy",3,IF(I133="Písek",6,IF(I133="Skalky",9,IF(I133="Boulder",12,"chyba")))))),IF(J133="A",2,3),0)*VLOOKUP(G133,Hodnoc!$P$1:$Q$11,2,0)</f>
        <v>37.5</v>
      </c>
    </row>
    <row r="134" spans="1:11" ht="12.75">
      <c r="A134" s="22">
        <v>133</v>
      </c>
      <c r="B134" s="23">
        <v>39984</v>
      </c>
      <c r="C134" s="23" t="s">
        <v>147</v>
      </c>
      <c r="D134" s="23"/>
      <c r="E134" s="22" t="s">
        <v>553</v>
      </c>
      <c r="F134" s="24" t="s">
        <v>67</v>
      </c>
      <c r="G134" s="25" t="s">
        <v>39</v>
      </c>
      <c r="H134" s="25" t="s">
        <v>2</v>
      </c>
      <c r="I134" s="25" t="s">
        <v>169</v>
      </c>
      <c r="J134" s="25" t="str">
        <f t="shared" si="7"/>
        <v>A</v>
      </c>
      <c r="K134" s="26">
        <f ca="1">VLOOKUP(F134,OFFSET(Hodnoc!$A$1:$C$28,0,IF(I134="Hory",0,IF(I134="Ledy",3,IF(I134="Písek",6,IF(I134="Skalky",9,IF(I134="Boulder",12,"chyba")))))),IF(J134="A",2,3),0)*VLOOKUP(G134,Hodnoc!$P$1:$Q$11,2,0)</f>
        <v>76.5</v>
      </c>
    </row>
    <row r="135" spans="1:11" ht="12.75">
      <c r="A135" s="22">
        <v>134</v>
      </c>
      <c r="B135" s="23">
        <v>39984</v>
      </c>
      <c r="C135" s="23" t="s">
        <v>147</v>
      </c>
      <c r="D135" s="23"/>
      <c r="E135" s="22" t="s">
        <v>554</v>
      </c>
      <c r="F135" s="24">
        <v>7</v>
      </c>
      <c r="G135" s="25" t="s">
        <v>39</v>
      </c>
      <c r="H135" s="25" t="s">
        <v>2</v>
      </c>
      <c r="I135" s="25" t="s">
        <v>169</v>
      </c>
      <c r="J135" s="25" t="str">
        <f t="shared" si="7"/>
        <v>A</v>
      </c>
      <c r="K135" s="26">
        <f ca="1">VLOOKUP(F135,OFFSET(Hodnoc!$A$1:$C$28,0,IF(I135="Hory",0,IF(I135="Ledy",3,IF(I135="Písek",6,IF(I135="Skalky",9,IF(I135="Boulder",12,"chyba")))))),IF(J135="A",2,3),0)*VLOOKUP(G135,Hodnoc!$P$1:$Q$11,2,0)</f>
        <v>43.5</v>
      </c>
    </row>
    <row r="136" spans="1:11" ht="12.75">
      <c r="A136" s="22">
        <v>135</v>
      </c>
      <c r="B136" s="23">
        <v>39984</v>
      </c>
      <c r="C136" s="23" t="s">
        <v>147</v>
      </c>
      <c r="D136" s="23"/>
      <c r="E136" s="22" t="s">
        <v>552</v>
      </c>
      <c r="F136" s="24">
        <v>6</v>
      </c>
      <c r="G136" s="25" t="s">
        <v>40</v>
      </c>
      <c r="H136" s="25" t="s">
        <v>2</v>
      </c>
      <c r="I136" s="25" t="s">
        <v>169</v>
      </c>
      <c r="J136" s="25" t="str">
        <f t="shared" si="7"/>
        <v>A</v>
      </c>
      <c r="K136" s="26">
        <f ca="1">VLOOKUP(F136,OFFSET(Hodnoc!$A$1:$C$28,0,IF(I136="Hory",0,IF(I136="Ledy",3,IF(I136="Písek",6,IF(I136="Skalky",9,IF(I136="Boulder",12,"chyba")))))),IF(J136="A",2,3),0)*VLOOKUP(G136,Hodnoc!$P$1:$Q$11,2,0)</f>
        <v>27</v>
      </c>
    </row>
    <row r="137" spans="1:11" ht="12.75">
      <c r="A137" s="22">
        <v>136</v>
      </c>
      <c r="B137" s="23">
        <v>39984</v>
      </c>
      <c r="C137" s="23" t="s">
        <v>147</v>
      </c>
      <c r="D137" s="23"/>
      <c r="E137" s="22" t="s">
        <v>555</v>
      </c>
      <c r="F137" s="24" t="s">
        <v>65</v>
      </c>
      <c r="G137" s="25" t="s">
        <v>50</v>
      </c>
      <c r="H137" s="25" t="s">
        <v>2</v>
      </c>
      <c r="I137" s="25" t="s">
        <v>169</v>
      </c>
      <c r="J137" s="25" t="str">
        <f t="shared" si="7"/>
        <v>A</v>
      </c>
      <c r="K137" s="26">
        <f ca="1">VLOOKUP(F137,OFFSET(Hodnoc!$A$1:$C$28,0,IF(I137="Hory",0,IF(I137="Ledy",3,IF(I137="Písek",6,IF(I137="Skalky",9,IF(I137="Boulder",12,"chyba")))))),IF(J137="A",2,3),0)*VLOOKUP(G137,Hodnoc!$P$1:$Q$11,2,0)</f>
        <v>38</v>
      </c>
    </row>
    <row r="138" spans="1:11" ht="12.75">
      <c r="A138" s="22">
        <v>137</v>
      </c>
      <c r="B138" s="23">
        <v>40000</v>
      </c>
      <c r="C138" s="23" t="s">
        <v>198</v>
      </c>
      <c r="D138" s="23"/>
      <c r="E138" s="22" t="s">
        <v>568</v>
      </c>
      <c r="F138" s="24" t="s">
        <v>76</v>
      </c>
      <c r="G138" s="25" t="s">
        <v>40</v>
      </c>
      <c r="H138" s="25" t="s">
        <v>2</v>
      </c>
      <c r="I138" s="25" t="s">
        <v>169</v>
      </c>
      <c r="J138" s="25" t="str">
        <f aca="true" t="shared" si="8" ref="J138:J144">IF(OR(G138="TR",G138="TRO"),"B","A")</f>
        <v>A</v>
      </c>
      <c r="K138" s="26">
        <f ca="1">VLOOKUP(F138,OFFSET(Hodnoc!$A$1:$C$28,0,IF(I138="Hory",0,IF(I138="Ledy",3,IF(I138="Písek",6,IF(I138="Skalky",9,IF(I138="Boulder",12,"chyba")))))),IF(J138="A",2,3),0)*VLOOKUP(G138,Hodnoc!$P$1:$Q$11,2,0)</f>
        <v>37.5</v>
      </c>
    </row>
    <row r="139" spans="1:11" ht="12.75">
      <c r="A139" s="22">
        <v>138</v>
      </c>
      <c r="B139" s="23">
        <v>40000</v>
      </c>
      <c r="C139" s="23" t="s">
        <v>198</v>
      </c>
      <c r="D139" s="23"/>
      <c r="E139" s="22" t="s">
        <v>568</v>
      </c>
      <c r="F139" s="24" t="s">
        <v>76</v>
      </c>
      <c r="G139" s="25" t="s">
        <v>50</v>
      </c>
      <c r="H139" s="25" t="s">
        <v>2</v>
      </c>
      <c r="I139" s="25" t="s">
        <v>169</v>
      </c>
      <c r="J139" s="25" t="str">
        <f t="shared" si="8"/>
        <v>A</v>
      </c>
      <c r="K139" s="26">
        <f ca="1">VLOOKUP(F139,OFFSET(Hodnoc!$A$1:$C$28,0,IF(I139="Hory",0,IF(I139="Ledy",3,IF(I139="Písek",6,IF(I139="Skalky",9,IF(I139="Boulder",12,"chyba")))))),IF(J139="A",2,3),0)*VLOOKUP(G139,Hodnoc!$P$1:$Q$11,2,0)</f>
        <v>25</v>
      </c>
    </row>
    <row r="140" spans="1:11" ht="12.75">
      <c r="A140" s="22">
        <v>139</v>
      </c>
      <c r="B140" s="23">
        <v>40000</v>
      </c>
      <c r="C140" s="23" t="s">
        <v>198</v>
      </c>
      <c r="D140" s="23"/>
      <c r="E140" s="22" t="s">
        <v>569</v>
      </c>
      <c r="F140" s="24" t="s">
        <v>75</v>
      </c>
      <c r="G140" s="25" t="s">
        <v>90</v>
      </c>
      <c r="H140" s="25" t="s">
        <v>2</v>
      </c>
      <c r="I140" s="25" t="s">
        <v>169</v>
      </c>
      <c r="J140" s="25" t="str">
        <f t="shared" si="8"/>
        <v>A</v>
      </c>
      <c r="K140" s="26">
        <f ca="1">VLOOKUP(F140,OFFSET(Hodnoc!$A$1:$C$28,0,IF(I140="Hory",0,IF(I140="Ledy",3,IF(I140="Písek",6,IF(I140="Skalky",9,IF(I140="Boulder",12,"chyba")))))),IF(J140="A",2,3),0)*VLOOKUP(G140,Hodnoc!$P$1:$Q$11,2,0)</f>
        <v>31.5</v>
      </c>
    </row>
    <row r="141" spans="1:11" ht="12.75">
      <c r="A141" s="22">
        <v>140</v>
      </c>
      <c r="B141" s="23">
        <v>40000</v>
      </c>
      <c r="C141" s="23" t="s">
        <v>198</v>
      </c>
      <c r="D141" s="23"/>
      <c r="E141" s="22" t="s">
        <v>570</v>
      </c>
      <c r="F141" s="24" t="s">
        <v>68</v>
      </c>
      <c r="G141" s="25" t="s">
        <v>50</v>
      </c>
      <c r="H141" s="25" t="s">
        <v>2</v>
      </c>
      <c r="I141" s="25" t="s">
        <v>169</v>
      </c>
      <c r="J141" s="25" t="str">
        <f t="shared" si="8"/>
        <v>A</v>
      </c>
      <c r="K141" s="26">
        <f ca="1">VLOOKUP(F141,OFFSET(Hodnoc!$A$1:$C$28,0,IF(I141="Hory",0,IF(I141="Ledy",3,IF(I141="Písek",6,IF(I141="Skalky",9,IF(I141="Boulder",12,"chyba")))))),IF(J141="A",2,3),0)*VLOOKUP(G141,Hodnoc!$P$1:$Q$11,2,0)</f>
        <v>59</v>
      </c>
    </row>
    <row r="142" spans="1:11" ht="12.75">
      <c r="A142" s="22">
        <v>141</v>
      </c>
      <c r="B142" s="23">
        <v>40000</v>
      </c>
      <c r="C142" s="23" t="s">
        <v>198</v>
      </c>
      <c r="D142" s="23"/>
      <c r="E142" s="22" t="s">
        <v>571</v>
      </c>
      <c r="F142" s="24" t="s">
        <v>65</v>
      </c>
      <c r="G142" s="25" t="s">
        <v>40</v>
      </c>
      <c r="H142" s="25" t="s">
        <v>2</v>
      </c>
      <c r="I142" s="25" t="s">
        <v>169</v>
      </c>
      <c r="J142" s="25" t="str">
        <f t="shared" si="8"/>
        <v>A</v>
      </c>
      <c r="K142" s="26">
        <f ca="1">VLOOKUP(F142,OFFSET(Hodnoc!$A$1:$C$28,0,IF(I142="Hory",0,IF(I142="Ledy",3,IF(I142="Písek",6,IF(I142="Skalky",9,IF(I142="Boulder",12,"chyba")))))),IF(J142="A",2,3),0)*VLOOKUP(G142,Hodnoc!$P$1:$Q$11,2,0)</f>
        <v>57</v>
      </c>
    </row>
    <row r="143" spans="1:11" ht="12.75">
      <c r="A143" s="22">
        <v>142</v>
      </c>
      <c r="B143" s="23">
        <v>40000</v>
      </c>
      <c r="C143" s="23" t="s">
        <v>198</v>
      </c>
      <c r="D143" s="23"/>
      <c r="E143" s="22" t="s">
        <v>572</v>
      </c>
      <c r="F143" s="24">
        <v>6</v>
      </c>
      <c r="G143" s="25" t="s">
        <v>38</v>
      </c>
      <c r="H143" s="25" t="s">
        <v>2</v>
      </c>
      <c r="I143" s="25" t="s">
        <v>169</v>
      </c>
      <c r="J143" s="25" t="str">
        <f t="shared" si="8"/>
        <v>A</v>
      </c>
      <c r="K143" s="26">
        <f ca="1">VLOOKUP(F143,OFFSET(Hodnoc!$A$1:$C$28,0,IF(I143="Hory",0,IF(I143="Ledy",3,IF(I143="Písek",6,IF(I143="Skalky",9,IF(I143="Boulder",12,"chyba")))))),IF(J143="A",2,3),0)*VLOOKUP(G143,Hodnoc!$P$1:$Q$11,2,0)</f>
        <v>32.4</v>
      </c>
    </row>
    <row r="144" spans="1:11" ht="12.75" hidden="1">
      <c r="A144" s="22">
        <v>143</v>
      </c>
      <c r="B144" s="23">
        <v>40000</v>
      </c>
      <c r="C144" s="23" t="s">
        <v>198</v>
      </c>
      <c r="D144" s="23"/>
      <c r="E144" s="22" t="s">
        <v>573</v>
      </c>
      <c r="F144" s="24" t="s">
        <v>65</v>
      </c>
      <c r="G144" s="25" t="s">
        <v>90</v>
      </c>
      <c r="H144" s="25" t="s">
        <v>2</v>
      </c>
      <c r="I144" s="25" t="s">
        <v>169</v>
      </c>
      <c r="J144" s="25" t="str">
        <f t="shared" si="8"/>
        <v>A</v>
      </c>
      <c r="K144" s="26">
        <f ca="1">VLOOKUP(F144,OFFSET(Hodnoc!$A$1:$C$28,0,IF(I144="Hory",0,IF(I144="Ledy",3,IF(I144="Písek",6,IF(I144="Skalky",9,IF(I144="Boulder",12,"chyba")))))),IF(J144="A",2,3),0)*VLOOKUP(G144,Hodnoc!$P$1:$Q$11,2,0)</f>
        <v>57</v>
      </c>
    </row>
    <row r="145" spans="1:11" ht="12.75">
      <c r="A145" s="22">
        <v>144</v>
      </c>
      <c r="B145" s="23">
        <v>40011</v>
      </c>
      <c r="C145" s="23" t="s">
        <v>580</v>
      </c>
      <c r="D145" s="23"/>
      <c r="E145" s="22" t="s">
        <v>581</v>
      </c>
      <c r="F145" s="24" t="s">
        <v>18</v>
      </c>
      <c r="G145" s="25" t="s">
        <v>38</v>
      </c>
      <c r="H145" s="25" t="s">
        <v>2</v>
      </c>
      <c r="I145" s="25" t="s">
        <v>332</v>
      </c>
      <c r="J145" s="25" t="str">
        <f aca="true" t="shared" si="9" ref="J145:J178">IF(OR(G145="TR",G145="TRO"),"B","A")</f>
        <v>A</v>
      </c>
      <c r="K145" s="26">
        <f ca="1">VLOOKUP(F145,OFFSET(Hodnoc!$A$1:$C$28,0,IF(I145="Hory",0,IF(I145="Ledy",3,IF(I145="Písek",6,IF(I145="Skalky",9,IF(I145="Boulder",12,"chyba")))))),IF(J145="A",2,3),0)*VLOOKUP(G145,Hodnoc!$P$1:$Q$11,2,0)</f>
        <v>21.6</v>
      </c>
    </row>
    <row r="146" spans="1:11" ht="12.75">
      <c r="A146" s="22">
        <v>145</v>
      </c>
      <c r="B146" s="23">
        <v>40010</v>
      </c>
      <c r="C146" s="23" t="s">
        <v>582</v>
      </c>
      <c r="D146" s="23"/>
      <c r="E146" s="22" t="s">
        <v>583</v>
      </c>
      <c r="F146" s="24" t="s">
        <v>26</v>
      </c>
      <c r="G146" s="25" t="s">
        <v>5</v>
      </c>
      <c r="H146" s="25" t="s">
        <v>2</v>
      </c>
      <c r="I146" s="25" t="s">
        <v>332</v>
      </c>
      <c r="J146" s="25" t="str">
        <f t="shared" si="9"/>
        <v>B</v>
      </c>
      <c r="K146" s="26">
        <f ca="1">VLOOKUP(F146,OFFSET(Hodnoc!$A$1:$C$28,0,IF(I146="Hory",0,IF(I146="Ledy",3,IF(I146="Písek",6,IF(I146="Skalky",9,IF(I146="Boulder",12,"chyba")))))),IF(J146="A",2,3),0)*VLOOKUP(G146,Hodnoc!$P$1:$Q$11,2,0)</f>
        <v>22.1</v>
      </c>
    </row>
    <row r="147" spans="1:11" ht="12.75">
      <c r="A147" s="22">
        <v>146</v>
      </c>
      <c r="B147" s="23">
        <v>40010</v>
      </c>
      <c r="C147" s="23" t="s">
        <v>582</v>
      </c>
      <c r="D147" s="23"/>
      <c r="E147" s="22" t="s">
        <v>584</v>
      </c>
      <c r="F147" s="24" t="s">
        <v>18</v>
      </c>
      <c r="G147" s="25" t="s">
        <v>5</v>
      </c>
      <c r="H147" s="25" t="s">
        <v>2</v>
      </c>
      <c r="I147" s="25" t="s">
        <v>332</v>
      </c>
      <c r="J147" s="25" t="str">
        <f t="shared" si="9"/>
        <v>B</v>
      </c>
      <c r="K147" s="26">
        <f ca="1">VLOOKUP(F147,OFFSET(Hodnoc!$A$1:$C$28,0,IF(I147="Hory",0,IF(I147="Ledy",3,IF(I147="Písek",6,IF(I147="Skalky",9,IF(I147="Boulder",12,"chyba")))))),IF(J147="A",2,3),0)*VLOOKUP(G147,Hodnoc!$P$1:$Q$11,2,0)</f>
        <v>6.5</v>
      </c>
    </row>
    <row r="148" spans="1:11" ht="12.75">
      <c r="A148" s="22">
        <v>147</v>
      </c>
      <c r="B148" s="23">
        <v>40010</v>
      </c>
      <c r="C148" s="23" t="s">
        <v>580</v>
      </c>
      <c r="D148" s="23"/>
      <c r="E148" s="22" t="s">
        <v>585</v>
      </c>
      <c r="F148" s="24" t="s">
        <v>20</v>
      </c>
      <c r="G148" s="25" t="s">
        <v>38</v>
      </c>
      <c r="H148" s="25" t="s">
        <v>2</v>
      </c>
      <c r="I148" s="25" t="s">
        <v>332</v>
      </c>
      <c r="J148" s="25" t="str">
        <f t="shared" si="9"/>
        <v>A</v>
      </c>
      <c r="K148" s="26">
        <f ca="1">VLOOKUP(F148,OFFSET(Hodnoc!$A$1:$C$28,0,IF(I148="Hory",0,IF(I148="Ledy",3,IF(I148="Písek",6,IF(I148="Skalky",9,IF(I148="Boulder",12,"chyba")))))),IF(J148="A",2,3),0)*VLOOKUP(G148,Hodnoc!$P$1:$Q$11,2,0)</f>
        <v>32.4</v>
      </c>
    </row>
    <row r="149" spans="1:11" ht="12.75">
      <c r="A149" s="22">
        <v>148</v>
      </c>
      <c r="B149" s="23">
        <v>40010</v>
      </c>
      <c r="C149" s="23" t="s">
        <v>582</v>
      </c>
      <c r="D149" s="23"/>
      <c r="E149" s="22" t="s">
        <v>586</v>
      </c>
      <c r="F149" s="24" t="s">
        <v>18</v>
      </c>
      <c r="G149" s="25" t="s">
        <v>39</v>
      </c>
      <c r="H149" s="25" t="s">
        <v>2</v>
      </c>
      <c r="I149" s="25" t="s">
        <v>332</v>
      </c>
      <c r="J149" s="25" t="str">
        <f t="shared" si="9"/>
        <v>A</v>
      </c>
      <c r="K149" s="26">
        <f ca="1">VLOOKUP(F149,OFFSET(Hodnoc!$A$1:$C$28,0,IF(I149="Hory",0,IF(I149="Ledy",3,IF(I149="Písek",6,IF(I149="Skalky",9,IF(I149="Boulder",12,"chyba")))))),IF(J149="A",2,3),0)*VLOOKUP(G149,Hodnoc!$P$1:$Q$11,2,0)</f>
        <v>18</v>
      </c>
    </row>
    <row r="150" spans="1:11" ht="12.75">
      <c r="A150" s="22">
        <v>149</v>
      </c>
      <c r="B150" s="23">
        <v>40008</v>
      </c>
      <c r="C150" s="23" t="s">
        <v>582</v>
      </c>
      <c r="D150" s="23"/>
      <c r="E150" s="22" t="s">
        <v>587</v>
      </c>
      <c r="F150" s="24" t="s">
        <v>20</v>
      </c>
      <c r="G150" s="25" t="s">
        <v>38</v>
      </c>
      <c r="H150" s="25" t="s">
        <v>2</v>
      </c>
      <c r="I150" s="25" t="s">
        <v>332</v>
      </c>
      <c r="J150" s="25" t="str">
        <f t="shared" si="9"/>
        <v>A</v>
      </c>
      <c r="K150" s="26">
        <f ca="1">VLOOKUP(F150,OFFSET(Hodnoc!$A$1:$C$28,0,IF(I150="Hory",0,IF(I150="Ledy",3,IF(I150="Písek",6,IF(I150="Skalky",9,IF(I150="Boulder",12,"chyba")))))),IF(J150="A",2,3),0)*VLOOKUP(G150,Hodnoc!$P$1:$Q$11,2,0)</f>
        <v>32.4</v>
      </c>
    </row>
    <row r="151" spans="1:11" ht="12.75">
      <c r="A151" s="22">
        <v>150</v>
      </c>
      <c r="B151" s="23">
        <v>40008</v>
      </c>
      <c r="C151" s="23" t="s">
        <v>582</v>
      </c>
      <c r="D151" s="23"/>
      <c r="E151" s="22" t="s">
        <v>588</v>
      </c>
      <c r="F151" s="24" t="s">
        <v>22</v>
      </c>
      <c r="G151" s="25" t="s">
        <v>39</v>
      </c>
      <c r="H151" s="25" t="s">
        <v>2</v>
      </c>
      <c r="I151" s="25" t="s">
        <v>332</v>
      </c>
      <c r="J151" s="25" t="str">
        <f t="shared" si="9"/>
        <v>A</v>
      </c>
      <c r="K151" s="26">
        <f ca="1">VLOOKUP(F151,OFFSET(Hodnoc!$A$1:$C$28,0,IF(I151="Hory",0,IF(I151="Ledy",3,IF(I151="Písek",6,IF(I151="Skalky",9,IF(I151="Boulder",12,"chyba")))))),IF(J151="A",2,3),0)*VLOOKUP(G151,Hodnoc!$P$1:$Q$11,2,0)</f>
        <v>36</v>
      </c>
    </row>
    <row r="152" spans="1:11" ht="12.75">
      <c r="A152" s="22">
        <v>151</v>
      </c>
      <c r="B152" s="23">
        <v>40007</v>
      </c>
      <c r="C152" s="23" t="s">
        <v>582</v>
      </c>
      <c r="D152" s="23"/>
      <c r="E152" s="22" t="s">
        <v>589</v>
      </c>
      <c r="F152" s="24" t="s">
        <v>26</v>
      </c>
      <c r="G152" s="25" t="s">
        <v>39</v>
      </c>
      <c r="H152" s="25" t="s">
        <v>2</v>
      </c>
      <c r="I152" s="25" t="s">
        <v>332</v>
      </c>
      <c r="J152" s="25" t="str">
        <f t="shared" si="9"/>
        <v>A</v>
      </c>
      <c r="K152" s="26">
        <f ca="1">VLOOKUP(F152,OFFSET(Hodnoc!$A$1:$C$28,0,IF(I152="Hory",0,IF(I152="Ledy",3,IF(I152="Písek",6,IF(I152="Skalky",9,IF(I152="Boulder",12,"chyba")))))),IF(J152="A",2,3),0)*VLOOKUP(G152,Hodnoc!$P$1:$Q$11,2,0)</f>
        <v>57</v>
      </c>
    </row>
    <row r="153" spans="1:11" ht="12.75">
      <c r="A153" s="22">
        <v>152</v>
      </c>
      <c r="B153" s="23">
        <v>40007</v>
      </c>
      <c r="C153" s="23" t="s">
        <v>580</v>
      </c>
      <c r="D153" s="23"/>
      <c r="E153" s="22" t="s">
        <v>590</v>
      </c>
      <c r="F153" s="24" t="s">
        <v>34</v>
      </c>
      <c r="G153" s="25" t="s">
        <v>50</v>
      </c>
      <c r="H153" s="25" t="s">
        <v>2</v>
      </c>
      <c r="I153" s="25" t="s">
        <v>332</v>
      </c>
      <c r="J153" s="25" t="str">
        <f t="shared" si="9"/>
        <v>A</v>
      </c>
      <c r="K153" s="26">
        <f ca="1">VLOOKUP(F153,OFFSET(Hodnoc!$A$1:$C$28,0,IF(I153="Hory",0,IF(I153="Ledy",3,IF(I153="Písek",6,IF(I153="Skalky",9,IF(I153="Boulder",12,"chyba")))))),IF(J153="A",2,3),0)*VLOOKUP(G153,Hodnoc!$P$1:$Q$11,2,0)</f>
        <v>78</v>
      </c>
    </row>
    <row r="154" spans="1:11" ht="12.75">
      <c r="A154" s="22">
        <v>153</v>
      </c>
      <c r="B154" s="23">
        <v>40007</v>
      </c>
      <c r="C154" s="23" t="s">
        <v>582</v>
      </c>
      <c r="D154" s="23"/>
      <c r="E154" s="22" t="s">
        <v>591</v>
      </c>
      <c r="F154" s="24" t="s">
        <v>20</v>
      </c>
      <c r="G154" s="25" t="s">
        <v>39</v>
      </c>
      <c r="H154" s="25" t="s">
        <v>2</v>
      </c>
      <c r="I154" s="25" t="s">
        <v>332</v>
      </c>
      <c r="J154" s="25" t="str">
        <f t="shared" si="9"/>
        <v>A</v>
      </c>
      <c r="K154" s="26">
        <f ca="1">VLOOKUP(F154,OFFSET(Hodnoc!$A$1:$C$28,0,IF(I154="Hory",0,IF(I154="Ledy",3,IF(I154="Písek",6,IF(I154="Skalky",9,IF(I154="Boulder",12,"chyba")))))),IF(J154="A",2,3),0)*VLOOKUP(G154,Hodnoc!$P$1:$Q$11,2,0)</f>
        <v>27</v>
      </c>
    </row>
    <row r="155" spans="1:11" ht="12.75">
      <c r="A155" s="22">
        <v>154</v>
      </c>
      <c r="B155" s="23">
        <v>40005</v>
      </c>
      <c r="C155" s="23" t="s">
        <v>582</v>
      </c>
      <c r="D155" s="23"/>
      <c r="E155" s="22" t="s">
        <v>592</v>
      </c>
      <c r="F155" s="24" t="s">
        <v>18</v>
      </c>
      <c r="G155" s="25" t="s">
        <v>40</v>
      </c>
      <c r="H155" s="25" t="s">
        <v>2</v>
      </c>
      <c r="I155" s="25" t="s">
        <v>332</v>
      </c>
      <c r="J155" s="25" t="str">
        <f t="shared" si="9"/>
        <v>A</v>
      </c>
      <c r="K155" s="26">
        <f ca="1">VLOOKUP(F155,OFFSET(Hodnoc!$A$1:$C$28,0,IF(I155="Hory",0,IF(I155="Ledy",3,IF(I155="Písek",6,IF(I155="Skalky",9,IF(I155="Boulder",12,"chyba")))))),IF(J155="A",2,3),0)*VLOOKUP(G155,Hodnoc!$P$1:$Q$11,2,0)</f>
        <v>18</v>
      </c>
    </row>
    <row r="156" spans="1:11" ht="12.75">
      <c r="A156" s="22">
        <v>155</v>
      </c>
      <c r="B156" s="23">
        <v>40031</v>
      </c>
      <c r="C156" s="23" t="s">
        <v>227</v>
      </c>
      <c r="D156" s="23"/>
      <c r="E156" s="22" t="s">
        <v>652</v>
      </c>
      <c r="F156" s="24">
        <v>6</v>
      </c>
      <c r="G156" s="25" t="s">
        <v>39</v>
      </c>
      <c r="H156" s="25" t="s">
        <v>2</v>
      </c>
      <c r="I156" s="25" t="s">
        <v>169</v>
      </c>
      <c r="J156" s="25" t="str">
        <f t="shared" si="9"/>
        <v>A</v>
      </c>
      <c r="K156" s="26">
        <f ca="1">VLOOKUP(F156,OFFSET(Hodnoc!$A$1:$C$28,0,IF(I156="Hory",0,IF(I156="Ledy",3,IF(I156="Písek",6,IF(I156="Skalky",9,IF(I156="Boulder",12,"chyba")))))),IF(J156="A",2,3),0)*VLOOKUP(G156,Hodnoc!$P$1:$Q$11,2,0)</f>
        <v>27</v>
      </c>
    </row>
    <row r="157" spans="1:11" ht="12.75">
      <c r="A157" s="22">
        <v>156</v>
      </c>
      <c r="B157" s="23">
        <v>40031</v>
      </c>
      <c r="C157" s="23" t="s">
        <v>227</v>
      </c>
      <c r="D157" s="23"/>
      <c r="E157" s="22" t="s">
        <v>665</v>
      </c>
      <c r="F157" s="24">
        <v>6</v>
      </c>
      <c r="G157" s="25" t="s">
        <v>39</v>
      </c>
      <c r="H157" s="25" t="s">
        <v>2</v>
      </c>
      <c r="I157" s="25" t="s">
        <v>169</v>
      </c>
      <c r="J157" s="25" t="str">
        <f t="shared" si="9"/>
        <v>A</v>
      </c>
      <c r="K157" s="26">
        <f ca="1">VLOOKUP(F157,OFFSET(Hodnoc!$A$1:$C$28,0,IF(I157="Hory",0,IF(I157="Ledy",3,IF(I157="Písek",6,IF(I157="Skalky",9,IF(I157="Boulder",12,"chyba")))))),IF(J157="A",2,3),0)*VLOOKUP(G157,Hodnoc!$P$1:$Q$11,2,0)</f>
        <v>27</v>
      </c>
    </row>
    <row r="158" spans="1:11" ht="12.75">
      <c r="A158" s="22">
        <v>157</v>
      </c>
      <c r="B158" s="23">
        <v>40031</v>
      </c>
      <c r="C158" s="23" t="s">
        <v>227</v>
      </c>
      <c r="D158" s="23"/>
      <c r="E158" s="22" t="s">
        <v>243</v>
      </c>
      <c r="F158" s="24">
        <v>4</v>
      </c>
      <c r="G158" s="25" t="s">
        <v>39</v>
      </c>
      <c r="H158" s="25" t="s">
        <v>2</v>
      </c>
      <c r="I158" s="25" t="s">
        <v>169</v>
      </c>
      <c r="J158" s="25" t="str">
        <f t="shared" si="9"/>
        <v>A</v>
      </c>
      <c r="K158" s="26">
        <f ca="1">VLOOKUP(F158,OFFSET(Hodnoc!$A$1:$C$28,0,IF(I158="Hory",0,IF(I158="Ledy",3,IF(I158="Písek",6,IF(I158="Skalky",9,IF(I158="Boulder",12,"chyba")))))),IF(J158="A",2,3),0)*VLOOKUP(G158,Hodnoc!$P$1:$Q$11,2,0)</f>
        <v>9</v>
      </c>
    </row>
    <row r="159" spans="1:11" ht="12.75">
      <c r="A159" s="22">
        <v>158</v>
      </c>
      <c r="B159" s="23">
        <v>40037</v>
      </c>
      <c r="C159" s="23" t="s">
        <v>656</v>
      </c>
      <c r="D159" s="23"/>
      <c r="E159" s="22" t="s">
        <v>666</v>
      </c>
      <c r="F159" s="24" t="s">
        <v>75</v>
      </c>
      <c r="G159" s="25" t="s">
        <v>40</v>
      </c>
      <c r="H159" s="25" t="s">
        <v>2</v>
      </c>
      <c r="I159" s="25" t="s">
        <v>169</v>
      </c>
      <c r="J159" s="25" t="str">
        <f t="shared" si="9"/>
        <v>A</v>
      </c>
      <c r="K159" s="26">
        <f ca="1">VLOOKUP(F159,OFFSET(Hodnoc!$A$1:$C$28,0,IF(I159="Hory",0,IF(I159="Ledy",3,IF(I159="Písek",6,IF(I159="Skalky",9,IF(I159="Boulder",12,"chyba")))))),IF(J159="A",2,3),0)*VLOOKUP(G159,Hodnoc!$P$1:$Q$11,2,0)</f>
        <v>31.5</v>
      </c>
    </row>
    <row r="160" spans="1:11" ht="12.75">
      <c r="A160" s="22">
        <v>159</v>
      </c>
      <c r="B160" s="23">
        <v>40037</v>
      </c>
      <c r="C160" s="23" t="s">
        <v>656</v>
      </c>
      <c r="D160" s="23"/>
      <c r="E160" s="22" t="s">
        <v>667</v>
      </c>
      <c r="F160" s="24" t="s">
        <v>75</v>
      </c>
      <c r="G160" s="25" t="s">
        <v>40</v>
      </c>
      <c r="H160" s="25" t="s">
        <v>2</v>
      </c>
      <c r="I160" s="25" t="s">
        <v>169</v>
      </c>
      <c r="J160" s="25" t="str">
        <f t="shared" si="9"/>
        <v>A</v>
      </c>
      <c r="K160" s="26">
        <f ca="1">VLOOKUP(F160,OFFSET(Hodnoc!$A$1:$C$28,0,IF(I160="Hory",0,IF(I160="Ledy",3,IF(I160="Písek",6,IF(I160="Skalky",9,IF(I160="Boulder",12,"chyba")))))),IF(J160="A",2,3),0)*VLOOKUP(G160,Hodnoc!$P$1:$Q$11,2,0)</f>
        <v>31.5</v>
      </c>
    </row>
    <row r="161" spans="1:11" ht="12.75">
      <c r="A161" s="22">
        <v>160</v>
      </c>
      <c r="B161" s="23">
        <v>40037</v>
      </c>
      <c r="C161" s="23" t="s">
        <v>656</v>
      </c>
      <c r="D161" s="23"/>
      <c r="E161" s="22" t="s">
        <v>668</v>
      </c>
      <c r="F161" s="24" t="s">
        <v>73</v>
      </c>
      <c r="G161" s="25" t="s">
        <v>39</v>
      </c>
      <c r="H161" s="25" t="s">
        <v>2</v>
      </c>
      <c r="I161" s="25" t="s">
        <v>169</v>
      </c>
      <c r="J161" s="25" t="str">
        <f t="shared" si="9"/>
        <v>A</v>
      </c>
      <c r="K161" s="26">
        <f ca="1">VLOOKUP(F161,OFFSET(Hodnoc!$A$1:$C$28,0,IF(I161="Hory",0,IF(I161="Ledy",3,IF(I161="Písek",6,IF(I161="Skalky",9,IF(I161="Boulder",12,"chyba")))))),IF(J161="A",2,3),0)*VLOOKUP(G161,Hodnoc!$P$1:$Q$11,2,0)</f>
        <v>19.5</v>
      </c>
    </row>
    <row r="162" spans="1:11" ht="12.75">
      <c r="A162" s="22">
        <v>161</v>
      </c>
      <c r="B162" s="23">
        <v>40039</v>
      </c>
      <c r="C162" s="23" t="s">
        <v>198</v>
      </c>
      <c r="D162" s="23"/>
      <c r="E162" s="22" t="s">
        <v>669</v>
      </c>
      <c r="F162" s="27">
        <v>7</v>
      </c>
      <c r="G162" s="25" t="s">
        <v>90</v>
      </c>
      <c r="H162" s="25" t="s">
        <v>2</v>
      </c>
      <c r="I162" s="25" t="s">
        <v>169</v>
      </c>
      <c r="J162" s="25" t="str">
        <f t="shared" si="9"/>
        <v>A</v>
      </c>
      <c r="K162" s="26">
        <f ca="1">VLOOKUP(F162,OFFSET(Hodnoc!$A$1:$C$28,0,IF(I162="Hory",0,IF(I162="Ledy",3,IF(I162="Písek",6,IF(I162="Skalky",9,IF(I162="Boulder",12,"chyba")))))),IF(J162="A",2,3),0)*VLOOKUP(G162,Hodnoc!$P$1:$Q$11,2,0)</f>
        <v>43.5</v>
      </c>
    </row>
    <row r="163" spans="1:11" ht="12.75">
      <c r="A163" s="22">
        <v>162</v>
      </c>
      <c r="B163" s="23">
        <v>40039</v>
      </c>
      <c r="C163" s="23" t="s">
        <v>198</v>
      </c>
      <c r="D163" s="23"/>
      <c r="E163" s="22" t="s">
        <v>670</v>
      </c>
      <c r="F163" s="24" t="s">
        <v>65</v>
      </c>
      <c r="G163" s="25" t="s">
        <v>90</v>
      </c>
      <c r="H163" s="25" t="s">
        <v>2</v>
      </c>
      <c r="I163" s="25" t="s">
        <v>169</v>
      </c>
      <c r="J163" s="25" t="str">
        <f t="shared" si="9"/>
        <v>A</v>
      </c>
      <c r="K163" s="26">
        <f ca="1">VLOOKUP(F163,OFFSET(Hodnoc!$A$1:$C$28,0,IF(I163="Hory",0,IF(I163="Ledy",3,IF(I163="Písek",6,IF(I163="Skalky",9,IF(I163="Boulder",12,"chyba")))))),IF(J163="A",2,3),0)*VLOOKUP(G163,Hodnoc!$P$1:$Q$11,2,0)</f>
        <v>57</v>
      </c>
    </row>
    <row r="164" spans="1:11" ht="12.75">
      <c r="A164" s="22">
        <v>163</v>
      </c>
      <c r="B164" s="23">
        <v>40039</v>
      </c>
      <c r="C164" s="23" t="s">
        <v>198</v>
      </c>
      <c r="D164" s="23"/>
      <c r="E164" s="22" t="s">
        <v>671</v>
      </c>
      <c r="F164" s="24" t="s">
        <v>65</v>
      </c>
      <c r="G164" s="25" t="s">
        <v>90</v>
      </c>
      <c r="H164" s="25" t="s">
        <v>2</v>
      </c>
      <c r="I164" s="25" t="s">
        <v>169</v>
      </c>
      <c r="J164" s="25" t="str">
        <f t="shared" si="9"/>
        <v>A</v>
      </c>
      <c r="K164" s="26">
        <f ca="1">VLOOKUP(F164,OFFSET(Hodnoc!$A$1:$C$28,0,IF(I164="Hory",0,IF(I164="Ledy",3,IF(I164="Písek",6,IF(I164="Skalky",9,IF(I164="Boulder",12,"chyba")))))),IF(J164="A",2,3),0)*VLOOKUP(G164,Hodnoc!$P$1:$Q$11,2,0)</f>
        <v>57</v>
      </c>
    </row>
    <row r="165" spans="1:11" ht="12.75">
      <c r="A165" s="22">
        <v>164</v>
      </c>
      <c r="B165" s="23">
        <v>40039</v>
      </c>
      <c r="C165" s="23" t="s">
        <v>198</v>
      </c>
      <c r="D165" s="23"/>
      <c r="E165" s="22" t="s">
        <v>672</v>
      </c>
      <c r="F165" s="24" t="s">
        <v>76</v>
      </c>
      <c r="G165" s="25" t="s">
        <v>38</v>
      </c>
      <c r="H165" s="25" t="s">
        <v>2</v>
      </c>
      <c r="I165" s="25" t="s">
        <v>169</v>
      </c>
      <c r="J165" s="25" t="str">
        <f t="shared" si="9"/>
        <v>A</v>
      </c>
      <c r="K165" s="26">
        <f ca="1">VLOOKUP(F165,OFFSET(Hodnoc!$A$1:$C$28,0,IF(I165="Hory",0,IF(I165="Ledy",3,IF(I165="Písek",6,IF(I165="Skalky",9,IF(I165="Boulder",12,"chyba")))))),IF(J165="A",2,3),0)*VLOOKUP(G165,Hodnoc!$P$1:$Q$11,2,0)</f>
        <v>45</v>
      </c>
    </row>
    <row r="166" spans="1:11" ht="12.75">
      <c r="A166" s="22">
        <v>165</v>
      </c>
      <c r="B166" s="23">
        <v>40039</v>
      </c>
      <c r="C166" s="23" t="s">
        <v>198</v>
      </c>
      <c r="D166" s="23"/>
      <c r="E166" s="22" t="s">
        <v>673</v>
      </c>
      <c r="F166" s="24" t="s">
        <v>75</v>
      </c>
      <c r="G166" s="25" t="s">
        <v>38</v>
      </c>
      <c r="H166" s="25" t="s">
        <v>2</v>
      </c>
      <c r="I166" s="25" t="s">
        <v>169</v>
      </c>
      <c r="J166" s="25" t="str">
        <f t="shared" si="9"/>
        <v>A</v>
      </c>
      <c r="K166" s="26">
        <f ca="1">VLOOKUP(F166,OFFSET(Hodnoc!$A$1:$C$28,0,IF(I166="Hory",0,IF(I166="Ledy",3,IF(I166="Písek",6,IF(I166="Skalky",9,IF(I166="Boulder",12,"chyba")))))),IF(J166="A",2,3),0)*VLOOKUP(G166,Hodnoc!$P$1:$Q$11,2,0)</f>
        <v>37.800000000000004</v>
      </c>
    </row>
    <row r="167" spans="1:11" ht="12.75">
      <c r="A167" s="22">
        <v>166</v>
      </c>
      <c r="B167" s="23">
        <v>40040</v>
      </c>
      <c r="C167" s="23" t="s">
        <v>198</v>
      </c>
      <c r="D167" s="23"/>
      <c r="E167" s="22" t="s">
        <v>674</v>
      </c>
      <c r="F167" s="24" t="s">
        <v>75</v>
      </c>
      <c r="G167" s="25" t="s">
        <v>90</v>
      </c>
      <c r="H167" s="25" t="s">
        <v>2</v>
      </c>
      <c r="I167" s="25" t="s">
        <v>169</v>
      </c>
      <c r="J167" s="25" t="str">
        <f t="shared" si="9"/>
        <v>A</v>
      </c>
      <c r="K167" s="26">
        <f ca="1">VLOOKUP(F167,OFFSET(Hodnoc!$A$1:$C$28,0,IF(I167="Hory",0,IF(I167="Ledy",3,IF(I167="Písek",6,IF(I167="Skalky",9,IF(I167="Boulder",12,"chyba")))))),IF(J167="A",2,3),0)*VLOOKUP(G167,Hodnoc!$P$1:$Q$11,2,0)</f>
        <v>31.5</v>
      </c>
    </row>
    <row r="168" spans="1:11" ht="12.75">
      <c r="A168" s="22">
        <v>167</v>
      </c>
      <c r="B168" s="23">
        <v>40040</v>
      </c>
      <c r="C168" s="23" t="s">
        <v>198</v>
      </c>
      <c r="D168" s="23"/>
      <c r="E168" s="22" t="s">
        <v>675</v>
      </c>
      <c r="F168" s="24" t="s">
        <v>75</v>
      </c>
      <c r="G168" s="25" t="s">
        <v>90</v>
      </c>
      <c r="H168" s="25" t="s">
        <v>2</v>
      </c>
      <c r="I168" s="25" t="s">
        <v>169</v>
      </c>
      <c r="J168" s="25" t="str">
        <f t="shared" si="9"/>
        <v>A</v>
      </c>
      <c r="K168" s="26">
        <f ca="1">VLOOKUP(F168,OFFSET(Hodnoc!$A$1:$C$28,0,IF(I168="Hory",0,IF(I168="Ledy",3,IF(I168="Písek",6,IF(I168="Skalky",9,IF(I168="Boulder",12,"chyba")))))),IF(J168="A",2,3),0)*VLOOKUP(G168,Hodnoc!$P$1:$Q$11,2,0)</f>
        <v>31.5</v>
      </c>
    </row>
    <row r="169" spans="1:11" ht="12.75">
      <c r="A169" s="22">
        <v>168</v>
      </c>
      <c r="B169" s="23">
        <v>40040</v>
      </c>
      <c r="C169" s="23" t="s">
        <v>198</v>
      </c>
      <c r="D169" s="23"/>
      <c r="E169" s="22" t="s">
        <v>676</v>
      </c>
      <c r="F169" s="24" t="s">
        <v>65</v>
      </c>
      <c r="G169" s="25" t="s">
        <v>90</v>
      </c>
      <c r="H169" s="25" t="s">
        <v>2</v>
      </c>
      <c r="I169" s="25" t="s">
        <v>169</v>
      </c>
      <c r="J169" s="25" t="str">
        <f t="shared" si="9"/>
        <v>A</v>
      </c>
      <c r="K169" s="26">
        <f ca="1">VLOOKUP(F169,OFFSET(Hodnoc!$A$1:$C$28,0,IF(I169="Hory",0,IF(I169="Ledy",3,IF(I169="Písek",6,IF(I169="Skalky",9,IF(I169="Boulder",12,"chyba")))))),IF(J169="A",2,3),0)*VLOOKUP(G169,Hodnoc!$P$1:$Q$11,2,0)</f>
        <v>57</v>
      </c>
    </row>
    <row r="170" spans="1:11" ht="12.75">
      <c r="A170" s="22">
        <v>169</v>
      </c>
      <c r="B170" s="23">
        <v>40040</v>
      </c>
      <c r="C170" s="23" t="s">
        <v>198</v>
      </c>
      <c r="D170" s="23"/>
      <c r="E170" s="22" t="s">
        <v>677</v>
      </c>
      <c r="F170" s="24" t="s">
        <v>65</v>
      </c>
      <c r="G170" s="25" t="s">
        <v>38</v>
      </c>
      <c r="H170" s="25" t="s">
        <v>2</v>
      </c>
      <c r="I170" s="25" t="s">
        <v>169</v>
      </c>
      <c r="J170" s="25" t="str">
        <f t="shared" si="9"/>
        <v>A</v>
      </c>
      <c r="K170" s="26">
        <f ca="1">VLOOKUP(F170,OFFSET(Hodnoc!$A$1:$C$28,0,IF(I170="Hory",0,IF(I170="Ledy",3,IF(I170="Písek",6,IF(I170="Skalky",9,IF(I170="Boulder",12,"chyba")))))),IF(J170="A",2,3),0)*VLOOKUP(G170,Hodnoc!$P$1:$Q$11,2,0)</f>
        <v>68.4</v>
      </c>
    </row>
    <row r="171" spans="1:11" ht="12.75">
      <c r="A171" s="22">
        <v>170</v>
      </c>
      <c r="B171" s="23">
        <v>40040</v>
      </c>
      <c r="C171" s="23" t="s">
        <v>198</v>
      </c>
      <c r="D171" s="23"/>
      <c r="E171" s="22" t="s">
        <v>678</v>
      </c>
      <c r="F171" s="24">
        <v>8</v>
      </c>
      <c r="G171" s="25" t="s">
        <v>90</v>
      </c>
      <c r="H171" s="25" t="s">
        <v>2</v>
      </c>
      <c r="I171" s="25" t="s">
        <v>169</v>
      </c>
      <c r="J171" s="25" t="str">
        <f t="shared" si="9"/>
        <v>A</v>
      </c>
      <c r="K171" s="26">
        <f ca="1">VLOOKUP(F171,OFFSET(Hodnoc!$A$1:$C$28,0,IF(I171="Hory",0,IF(I171="Ledy",3,IF(I171="Písek",6,IF(I171="Skalky",9,IF(I171="Boulder",12,"chyba")))))),IF(J171="A",2,3),0)*VLOOKUP(G171,Hodnoc!$P$1:$Q$11,2,0)</f>
        <v>66</v>
      </c>
    </row>
    <row r="172" spans="1:11" ht="12.75">
      <c r="A172" s="22">
        <v>171</v>
      </c>
      <c r="B172" s="23">
        <v>40040</v>
      </c>
      <c r="C172" s="23" t="s">
        <v>198</v>
      </c>
      <c r="D172" s="23"/>
      <c r="E172" s="22" t="s">
        <v>679</v>
      </c>
      <c r="F172" s="24" t="s">
        <v>66</v>
      </c>
      <c r="G172" s="25" t="s">
        <v>38</v>
      </c>
      <c r="H172" s="25" t="s">
        <v>2</v>
      </c>
      <c r="I172" s="25" t="s">
        <v>169</v>
      </c>
      <c r="J172" s="25" t="str">
        <f t="shared" si="9"/>
        <v>A</v>
      </c>
      <c r="K172" s="26">
        <f ca="1">VLOOKUP(F172,OFFSET(Hodnoc!$A$1:$C$28,0,IF(I172="Hory",0,IF(I172="Ledy",3,IF(I172="Písek",6,IF(I172="Skalky",9,IF(I172="Boulder",12,"chyba")))))),IF(J172="A",2,3),0)*VLOOKUP(G172,Hodnoc!$P$1:$Q$11,2,0)</f>
        <v>59.4</v>
      </c>
    </row>
    <row r="173" spans="1:11" ht="12.75">
      <c r="A173" s="22">
        <v>172</v>
      </c>
      <c r="B173" s="23">
        <v>40040</v>
      </c>
      <c r="C173" s="23" t="s">
        <v>198</v>
      </c>
      <c r="D173" s="23"/>
      <c r="E173" s="22" t="s">
        <v>680</v>
      </c>
      <c r="F173" s="24" t="s">
        <v>75</v>
      </c>
      <c r="G173" s="25" t="s">
        <v>38</v>
      </c>
      <c r="H173" s="25" t="s">
        <v>2</v>
      </c>
      <c r="I173" s="25" t="s">
        <v>169</v>
      </c>
      <c r="J173" s="25" t="str">
        <f t="shared" si="9"/>
        <v>A</v>
      </c>
      <c r="K173" s="26">
        <f ca="1">VLOOKUP(F173,OFFSET(Hodnoc!$A$1:$C$28,0,IF(I173="Hory",0,IF(I173="Ledy",3,IF(I173="Písek",6,IF(I173="Skalky",9,IF(I173="Boulder",12,"chyba")))))),IF(J173="A",2,3),0)*VLOOKUP(G173,Hodnoc!$P$1:$Q$11,2,0)</f>
        <v>37.800000000000004</v>
      </c>
    </row>
    <row r="174" spans="1:11" ht="12.75">
      <c r="A174" s="22">
        <v>173</v>
      </c>
      <c r="B174" s="23">
        <v>40041</v>
      </c>
      <c r="C174" s="23" t="s">
        <v>198</v>
      </c>
      <c r="D174" s="23"/>
      <c r="E174" s="22" t="s">
        <v>681</v>
      </c>
      <c r="F174" s="24">
        <v>8</v>
      </c>
      <c r="G174" s="25" t="s">
        <v>40</v>
      </c>
      <c r="H174" s="25" t="s">
        <v>2</v>
      </c>
      <c r="I174" s="25" t="s">
        <v>169</v>
      </c>
      <c r="J174" s="25" t="str">
        <f t="shared" si="9"/>
        <v>A</v>
      </c>
      <c r="K174" s="26">
        <f ca="1">VLOOKUP(F174,OFFSET(Hodnoc!$A$1:$C$28,0,IF(I174="Hory",0,IF(I174="Ledy",3,IF(I174="Písek",6,IF(I174="Skalky",9,IF(I174="Boulder",12,"chyba")))))),IF(J174="A",2,3),0)*VLOOKUP(G174,Hodnoc!$P$1:$Q$11,2,0)</f>
        <v>66</v>
      </c>
    </row>
    <row r="175" spans="1:11" ht="12.75">
      <c r="A175" s="22">
        <v>174</v>
      </c>
      <c r="B175" s="23">
        <v>40041</v>
      </c>
      <c r="C175" s="23" t="s">
        <v>198</v>
      </c>
      <c r="D175" s="23"/>
      <c r="E175" s="22" t="s">
        <v>682</v>
      </c>
      <c r="F175" s="24" t="s">
        <v>65</v>
      </c>
      <c r="G175" s="25" t="s">
        <v>50</v>
      </c>
      <c r="H175" s="25" t="s">
        <v>2</v>
      </c>
      <c r="I175" s="25" t="s">
        <v>169</v>
      </c>
      <c r="J175" s="25" t="str">
        <f t="shared" si="9"/>
        <v>A</v>
      </c>
      <c r="K175" s="26">
        <f ca="1">VLOOKUP(F175,OFFSET(Hodnoc!$A$1:$C$28,0,IF(I175="Hory",0,IF(I175="Ledy",3,IF(I175="Písek",6,IF(I175="Skalky",9,IF(I175="Boulder",12,"chyba")))))),IF(J175="A",2,3),0)*VLOOKUP(G175,Hodnoc!$P$1:$Q$11,2,0)</f>
        <v>38</v>
      </c>
    </row>
    <row r="176" spans="1:11" ht="12.75">
      <c r="A176" s="22">
        <v>175</v>
      </c>
      <c r="B176" s="23">
        <v>40041</v>
      </c>
      <c r="C176" s="23" t="s">
        <v>198</v>
      </c>
      <c r="D176" s="23"/>
      <c r="E176" s="22" t="s">
        <v>683</v>
      </c>
      <c r="F176" s="24" t="s">
        <v>65</v>
      </c>
      <c r="G176" s="25" t="s">
        <v>40</v>
      </c>
      <c r="H176" s="25" t="s">
        <v>2</v>
      </c>
      <c r="I176" s="25" t="s">
        <v>169</v>
      </c>
      <c r="J176" s="25" t="str">
        <f t="shared" si="9"/>
        <v>A</v>
      </c>
      <c r="K176" s="26">
        <f ca="1">VLOOKUP(F176,OFFSET(Hodnoc!$A$1:$C$28,0,IF(I176="Hory",0,IF(I176="Ledy",3,IF(I176="Písek",6,IF(I176="Skalky",9,IF(I176="Boulder",12,"chyba")))))),IF(J176="A",2,3),0)*VLOOKUP(G176,Hodnoc!$P$1:$Q$11,2,0)</f>
        <v>57</v>
      </c>
    </row>
    <row r="177" spans="1:11" ht="12.75">
      <c r="A177" s="22">
        <v>176</v>
      </c>
      <c r="B177" s="23">
        <v>40041</v>
      </c>
      <c r="C177" s="23" t="s">
        <v>198</v>
      </c>
      <c r="D177" s="23"/>
      <c r="E177" s="22" t="s">
        <v>684</v>
      </c>
      <c r="F177" s="24" t="s">
        <v>65</v>
      </c>
      <c r="G177" s="25" t="s">
        <v>40</v>
      </c>
      <c r="H177" s="25" t="s">
        <v>2</v>
      </c>
      <c r="I177" s="25" t="s">
        <v>169</v>
      </c>
      <c r="J177" s="25" t="str">
        <f t="shared" si="9"/>
        <v>A</v>
      </c>
      <c r="K177" s="26">
        <f ca="1">VLOOKUP(F177,OFFSET(Hodnoc!$A$1:$C$28,0,IF(I177="Hory",0,IF(I177="Ledy",3,IF(I177="Písek",6,IF(I177="Skalky",9,IF(I177="Boulder",12,"chyba")))))),IF(J177="A",2,3),0)*VLOOKUP(G177,Hodnoc!$P$1:$Q$11,2,0)</f>
        <v>57</v>
      </c>
    </row>
    <row r="178" spans="1:11" ht="12.75">
      <c r="A178" s="22">
        <v>177</v>
      </c>
      <c r="B178" s="23">
        <v>40041</v>
      </c>
      <c r="C178" s="23" t="s">
        <v>198</v>
      </c>
      <c r="D178" s="23"/>
      <c r="E178" s="22" t="s">
        <v>684</v>
      </c>
      <c r="F178" s="24" t="s">
        <v>65</v>
      </c>
      <c r="G178" s="25" t="s">
        <v>50</v>
      </c>
      <c r="H178" s="25" t="s">
        <v>2</v>
      </c>
      <c r="I178" s="25" t="s">
        <v>169</v>
      </c>
      <c r="J178" s="25" t="str">
        <f t="shared" si="9"/>
        <v>A</v>
      </c>
      <c r="K178" s="26">
        <f ca="1">VLOOKUP(F178,OFFSET(Hodnoc!$A$1:$C$28,0,IF(I178="Hory",0,IF(I178="Ledy",3,IF(I178="Písek",6,IF(I178="Skalky",9,IF(I178="Boulder",12,"chyba")))))),IF(J178="A",2,3),0)*VLOOKUP(G178,Hodnoc!$P$1:$Q$11,2,0)</f>
        <v>38</v>
      </c>
    </row>
    <row r="179" spans="1:11" ht="12.75">
      <c r="A179" s="22">
        <v>178</v>
      </c>
      <c r="B179" s="23">
        <v>40041</v>
      </c>
      <c r="C179" s="23" t="s">
        <v>198</v>
      </c>
      <c r="D179" s="23"/>
      <c r="E179" s="22" t="s">
        <v>685</v>
      </c>
      <c r="F179" s="24" t="s">
        <v>74</v>
      </c>
      <c r="G179" s="25" t="s">
        <v>38</v>
      </c>
      <c r="H179" s="25" t="s">
        <v>2</v>
      </c>
      <c r="I179" s="25" t="s">
        <v>169</v>
      </c>
      <c r="J179" s="25" t="str">
        <f aca="true" t="shared" si="10" ref="J179:J190">IF(OR(G179="TR",G179="TRO"),"B","A")</f>
        <v>A</v>
      </c>
      <c r="K179" s="26">
        <f ca="1">VLOOKUP(F179,OFFSET(Hodnoc!$A$1:$C$28,0,IF(I179="Hory",0,IF(I179="Ledy",3,IF(I179="Písek",6,IF(I179="Skalky",9,IF(I179="Boulder",12,"chyba")))))),IF(J179="A",2,3),0)*VLOOKUP(G179,Hodnoc!$P$1:$Q$11,2,0)</f>
        <v>28.8</v>
      </c>
    </row>
    <row r="180" spans="1:11" ht="12.75">
      <c r="A180" s="22">
        <v>179</v>
      </c>
      <c r="B180" s="23">
        <v>40048</v>
      </c>
      <c r="C180" s="23" t="s">
        <v>612</v>
      </c>
      <c r="D180" s="23"/>
      <c r="E180" s="22" t="s">
        <v>786</v>
      </c>
      <c r="F180" s="24" t="s">
        <v>76</v>
      </c>
      <c r="G180" s="25" t="s">
        <v>38</v>
      </c>
      <c r="H180" s="25" t="s">
        <v>2</v>
      </c>
      <c r="I180" s="25" t="s">
        <v>169</v>
      </c>
      <c r="J180" s="25" t="str">
        <f t="shared" si="10"/>
        <v>A</v>
      </c>
      <c r="K180" s="26">
        <f ca="1">VLOOKUP(F180,OFFSET(Hodnoc!$A$1:$C$28,0,IF(I180="Hory",0,IF(I180="Ledy",3,IF(I180="Písek",6,IF(I180="Skalky",9,IF(I180="Boulder",12,"chyba")))))),IF(J180="A",2,3),0)*VLOOKUP(G180,Hodnoc!$P$1:$Q$11,2,0)</f>
        <v>45</v>
      </c>
    </row>
    <row r="181" spans="1:11" ht="12.75">
      <c r="A181" s="22">
        <v>180</v>
      </c>
      <c r="B181" s="23">
        <v>40048</v>
      </c>
      <c r="C181" s="23" t="s">
        <v>612</v>
      </c>
      <c r="D181" s="23"/>
      <c r="E181" s="22" t="s">
        <v>700</v>
      </c>
      <c r="F181" s="24">
        <v>7</v>
      </c>
      <c r="G181" s="25" t="s">
        <v>90</v>
      </c>
      <c r="H181" s="25" t="s">
        <v>2</v>
      </c>
      <c r="I181" s="25" t="s">
        <v>169</v>
      </c>
      <c r="J181" s="25" t="str">
        <f t="shared" si="10"/>
        <v>A</v>
      </c>
      <c r="K181" s="26">
        <f ca="1">VLOOKUP(F181,OFFSET(Hodnoc!$A$1:$C$28,0,IF(I181="Hory",0,IF(I181="Ledy",3,IF(I181="Písek",6,IF(I181="Skalky",9,IF(I181="Boulder",12,"chyba")))))),IF(J181="A",2,3),0)*VLOOKUP(G181,Hodnoc!$P$1:$Q$11,2,0)</f>
        <v>43.5</v>
      </c>
    </row>
    <row r="182" spans="1:11" ht="12.75">
      <c r="A182" s="22">
        <v>181</v>
      </c>
      <c r="B182" s="23">
        <v>40048</v>
      </c>
      <c r="C182" s="23" t="s">
        <v>612</v>
      </c>
      <c r="D182" s="23"/>
      <c r="E182" s="22" t="s">
        <v>784</v>
      </c>
      <c r="F182" s="24" t="s">
        <v>499</v>
      </c>
      <c r="G182" s="25" t="s">
        <v>50</v>
      </c>
      <c r="H182" s="25" t="s">
        <v>2</v>
      </c>
      <c r="I182" s="25" t="s">
        <v>169</v>
      </c>
      <c r="J182" s="25" t="str">
        <f t="shared" si="10"/>
        <v>A</v>
      </c>
      <c r="K182" s="26">
        <f ca="1">VLOOKUP(F182,OFFSET(Hodnoc!$A$1:$C$28,0,IF(I182="Hory",0,IF(I182="Ledy",3,IF(I182="Písek",6,IF(I182="Skalky",9,IF(I182="Boulder",12,"chyba")))))),IF(J182="A",2,3),0)*VLOOKUP(G182,Hodnoc!$P$1:$Q$11,2,0)</f>
        <v>55</v>
      </c>
    </row>
    <row r="183" spans="1:11" ht="12.75">
      <c r="A183" s="22">
        <v>182</v>
      </c>
      <c r="B183" s="23">
        <v>40048</v>
      </c>
      <c r="C183" s="23" t="s">
        <v>612</v>
      </c>
      <c r="D183" s="23"/>
      <c r="E183" s="22" t="s">
        <v>698</v>
      </c>
      <c r="F183" s="24" t="s">
        <v>75</v>
      </c>
      <c r="G183" s="25" t="s">
        <v>40</v>
      </c>
      <c r="H183" s="25" t="s">
        <v>2</v>
      </c>
      <c r="I183" s="25" t="s">
        <v>169</v>
      </c>
      <c r="J183" s="25" t="str">
        <f t="shared" si="10"/>
        <v>A</v>
      </c>
      <c r="K183" s="26">
        <f ca="1">VLOOKUP(F183,OFFSET(Hodnoc!$A$1:$C$28,0,IF(I183="Hory",0,IF(I183="Ledy",3,IF(I183="Písek",6,IF(I183="Skalky",9,IF(I183="Boulder",12,"chyba")))))),IF(J183="A",2,3),0)*VLOOKUP(G183,Hodnoc!$P$1:$Q$11,2,0)</f>
        <v>31.5</v>
      </c>
    </row>
    <row r="184" spans="1:11" ht="12.75">
      <c r="A184" s="22">
        <v>183</v>
      </c>
      <c r="B184" s="23">
        <v>40048</v>
      </c>
      <c r="C184" s="23" t="s">
        <v>612</v>
      </c>
      <c r="D184" s="23"/>
      <c r="E184" s="22" t="s">
        <v>616</v>
      </c>
      <c r="F184" s="24" t="s">
        <v>76</v>
      </c>
      <c r="G184" s="25" t="s">
        <v>39</v>
      </c>
      <c r="H184" s="25" t="s">
        <v>2</v>
      </c>
      <c r="I184" s="25" t="s">
        <v>169</v>
      </c>
      <c r="J184" s="25" t="str">
        <f t="shared" si="10"/>
        <v>A</v>
      </c>
      <c r="K184" s="26">
        <f ca="1">VLOOKUP(F184,OFFSET(Hodnoc!$A$1:$C$28,0,IF(I184="Hory",0,IF(I184="Ledy",3,IF(I184="Písek",6,IF(I184="Skalky",9,IF(I184="Boulder",12,"chyba")))))),IF(J184="A",2,3),0)*VLOOKUP(G184,Hodnoc!$P$1:$Q$11,2,0)</f>
        <v>37.5</v>
      </c>
    </row>
    <row r="185" spans="1:11" ht="12.75">
      <c r="A185" s="22">
        <v>184</v>
      </c>
      <c r="B185" s="23">
        <v>40048</v>
      </c>
      <c r="C185" s="23" t="s">
        <v>612</v>
      </c>
      <c r="D185" s="23"/>
      <c r="E185" s="22" t="s">
        <v>787</v>
      </c>
      <c r="F185" s="24" t="s">
        <v>67</v>
      </c>
      <c r="G185" s="25" t="s">
        <v>40</v>
      </c>
      <c r="H185" s="25" t="s">
        <v>2</v>
      </c>
      <c r="I185" s="25" t="s">
        <v>169</v>
      </c>
      <c r="J185" s="25" t="str">
        <f t="shared" si="10"/>
        <v>A</v>
      </c>
      <c r="K185" s="26">
        <f ca="1">VLOOKUP(F185,OFFSET(Hodnoc!$A$1:$C$28,0,IF(I185="Hory",0,IF(I185="Ledy",3,IF(I185="Písek",6,IF(I185="Skalky",9,IF(I185="Boulder",12,"chyba")))))),IF(J185="A",2,3),0)*VLOOKUP(G185,Hodnoc!$P$1:$Q$11,2,0)</f>
        <v>76.5</v>
      </c>
    </row>
    <row r="186" spans="1:11" ht="12.75">
      <c r="A186" s="22">
        <v>185</v>
      </c>
      <c r="B186" s="23">
        <v>40062</v>
      </c>
      <c r="C186" s="23" t="s">
        <v>612</v>
      </c>
      <c r="D186" s="23"/>
      <c r="E186" s="22" t="s">
        <v>784</v>
      </c>
      <c r="F186" s="24" t="s">
        <v>499</v>
      </c>
      <c r="G186" s="25" t="s">
        <v>50</v>
      </c>
      <c r="H186" s="25" t="s">
        <v>2</v>
      </c>
      <c r="I186" s="25" t="s">
        <v>169</v>
      </c>
      <c r="J186" s="25" t="str">
        <f>IF(OR(G186="TR",G186="TRO"),"B","A")</f>
        <v>A</v>
      </c>
      <c r="K186" s="26">
        <f ca="1">VLOOKUP(F186,OFFSET(Hodnoc!$A$1:$C$28,0,IF(I186="Hory",0,IF(I186="Ledy",3,IF(I186="Písek",6,IF(I186="Skalky",9,IF(I186="Boulder",12,"chyba")))))),IF(J186="A",2,3),0)*VLOOKUP(G186,Hodnoc!$P$1:$Q$11,2,0)</f>
        <v>55</v>
      </c>
    </row>
    <row r="187" spans="1:11" ht="12.75">
      <c r="A187" s="22">
        <v>186</v>
      </c>
      <c r="B187" s="23">
        <v>40062</v>
      </c>
      <c r="C187" s="23" t="s">
        <v>612</v>
      </c>
      <c r="D187" s="23"/>
      <c r="E187" s="22" t="s">
        <v>784</v>
      </c>
      <c r="F187" s="24" t="s">
        <v>499</v>
      </c>
      <c r="G187" s="25" t="s">
        <v>40</v>
      </c>
      <c r="H187" s="25" t="s">
        <v>2</v>
      </c>
      <c r="I187" s="25" t="s">
        <v>169</v>
      </c>
      <c r="J187" s="25" t="str">
        <f t="shared" si="10"/>
        <v>A</v>
      </c>
      <c r="K187" s="26">
        <f ca="1">VLOOKUP(F187,OFFSET(Hodnoc!$A$1:$C$28,0,IF(I187="Hory",0,IF(I187="Ledy",3,IF(I187="Písek",6,IF(I187="Skalky",9,IF(I187="Boulder",12,"chyba")))))),IF(J187="A",2,3),0)*VLOOKUP(G187,Hodnoc!$P$1:$Q$11,2,0)</f>
        <v>82.5</v>
      </c>
    </row>
    <row r="188" spans="1:11" ht="12.75">
      <c r="A188" s="22">
        <v>187</v>
      </c>
      <c r="B188" s="23">
        <v>40062</v>
      </c>
      <c r="C188" s="23" t="s">
        <v>612</v>
      </c>
      <c r="D188" s="23"/>
      <c r="E188" s="22" t="s">
        <v>785</v>
      </c>
      <c r="F188" s="24">
        <v>7</v>
      </c>
      <c r="G188" s="25" t="s">
        <v>39</v>
      </c>
      <c r="H188" s="25" t="s">
        <v>2</v>
      </c>
      <c r="I188" s="25" t="s">
        <v>169</v>
      </c>
      <c r="J188" s="25" t="str">
        <f t="shared" si="10"/>
        <v>A</v>
      </c>
      <c r="K188" s="26">
        <f ca="1">VLOOKUP(F188,OFFSET(Hodnoc!$A$1:$C$28,0,IF(I188="Hory",0,IF(I188="Ledy",3,IF(I188="Písek",6,IF(I188="Skalky",9,IF(I188="Boulder",12,"chyba")))))),IF(J188="A",2,3),0)*VLOOKUP(G188,Hodnoc!$P$1:$Q$11,2,0)</f>
        <v>43.5</v>
      </c>
    </row>
    <row r="189" spans="1:11" ht="12.75">
      <c r="A189" s="22">
        <v>188</v>
      </c>
      <c r="B189" s="23">
        <v>40062</v>
      </c>
      <c r="C189" s="23" t="s">
        <v>612</v>
      </c>
      <c r="D189" s="23"/>
      <c r="E189" s="22" t="s">
        <v>613</v>
      </c>
      <c r="F189" s="24" t="s">
        <v>65</v>
      </c>
      <c r="G189" s="25" t="s">
        <v>50</v>
      </c>
      <c r="H189" s="25" t="s">
        <v>2</v>
      </c>
      <c r="I189" s="25" t="s">
        <v>169</v>
      </c>
      <c r="J189" s="25" t="str">
        <f t="shared" si="10"/>
        <v>A</v>
      </c>
      <c r="K189" s="26">
        <f ca="1">VLOOKUP(F189,OFFSET(Hodnoc!$A$1:$C$28,0,IF(I189="Hory",0,IF(I189="Ledy",3,IF(I189="Písek",6,IF(I189="Skalky",9,IF(I189="Boulder",12,"chyba")))))),IF(J189="A",2,3),0)*VLOOKUP(G189,Hodnoc!$P$1:$Q$11,2,0)</f>
        <v>38</v>
      </c>
    </row>
    <row r="190" spans="1:11" ht="12.75">
      <c r="A190" s="22">
        <v>189</v>
      </c>
      <c r="B190" s="23">
        <v>40062</v>
      </c>
      <c r="C190" s="23" t="s">
        <v>612</v>
      </c>
      <c r="D190" s="23"/>
      <c r="E190" s="22" t="s">
        <v>627</v>
      </c>
      <c r="F190" s="24" t="s">
        <v>74</v>
      </c>
      <c r="G190" s="25" t="s">
        <v>39</v>
      </c>
      <c r="H190" s="25" t="s">
        <v>2</v>
      </c>
      <c r="I190" s="25" t="s">
        <v>169</v>
      </c>
      <c r="J190" s="25" t="str">
        <f t="shared" si="10"/>
        <v>A</v>
      </c>
      <c r="K190" s="26">
        <f ca="1">VLOOKUP(F190,OFFSET(Hodnoc!$A$1:$C$28,0,IF(I190="Hory",0,IF(I190="Ledy",3,IF(I190="Písek",6,IF(I190="Skalky",9,IF(I190="Boulder",12,"chyba")))))),IF(J190="A",2,3),0)*VLOOKUP(G190,Hodnoc!$P$1:$Q$11,2,0)</f>
        <v>24</v>
      </c>
    </row>
    <row r="191" spans="1:11" ht="12.75">
      <c r="A191" s="22">
        <v>190</v>
      </c>
      <c r="B191" s="23">
        <v>40079</v>
      </c>
      <c r="C191" s="23" t="s">
        <v>142</v>
      </c>
      <c r="D191" s="23"/>
      <c r="E191" s="22" t="s">
        <v>167</v>
      </c>
      <c r="F191" s="24" t="s">
        <v>74</v>
      </c>
      <c r="G191" s="25" t="s">
        <v>39</v>
      </c>
      <c r="H191" s="25" t="s">
        <v>2</v>
      </c>
      <c r="I191" s="25" t="s">
        <v>169</v>
      </c>
      <c r="J191" s="25" t="str">
        <f aca="true" t="shared" si="11" ref="J191:J202">IF(OR(G191="TR",G191="TRO"),"B","A")</f>
        <v>A</v>
      </c>
      <c r="K191" s="26">
        <f ca="1">VLOOKUP(F191,OFFSET(Hodnoc!$A$1:$C$28,0,IF(I191="Hory",0,IF(I191="Ledy",3,IF(I191="Písek",6,IF(I191="Skalky",9,IF(I191="Boulder",12,"chyba")))))),IF(J191="A",2,3),0)*VLOOKUP(G191,Hodnoc!$P$1:$Q$11,2,0)</f>
        <v>24</v>
      </c>
    </row>
    <row r="192" spans="1:11" ht="12.75">
      <c r="A192" s="22">
        <v>191</v>
      </c>
      <c r="B192" s="23">
        <v>40079</v>
      </c>
      <c r="C192" s="23" t="s">
        <v>142</v>
      </c>
      <c r="D192" s="23"/>
      <c r="E192" s="22" t="s">
        <v>168</v>
      </c>
      <c r="F192" s="24" t="s">
        <v>75</v>
      </c>
      <c r="G192" s="25" t="s">
        <v>39</v>
      </c>
      <c r="H192" s="25" t="s">
        <v>2</v>
      </c>
      <c r="I192" s="25" t="s">
        <v>169</v>
      </c>
      <c r="J192" s="25" t="str">
        <f t="shared" si="11"/>
        <v>A</v>
      </c>
      <c r="K192" s="26">
        <f ca="1">VLOOKUP(F192,OFFSET(Hodnoc!$A$1:$C$28,0,IF(I192="Hory",0,IF(I192="Ledy",3,IF(I192="Písek",6,IF(I192="Skalky",9,IF(I192="Boulder",12,"chyba")))))),IF(J192="A",2,3),0)*VLOOKUP(G192,Hodnoc!$P$1:$Q$11,2,0)</f>
        <v>31.5</v>
      </c>
    </row>
    <row r="193" spans="1:11" ht="12.75">
      <c r="A193" s="22">
        <v>192</v>
      </c>
      <c r="B193" s="23">
        <v>40079</v>
      </c>
      <c r="C193" s="23" t="s">
        <v>142</v>
      </c>
      <c r="D193" s="23"/>
      <c r="E193" s="22" t="s">
        <v>471</v>
      </c>
      <c r="F193" s="24" t="s">
        <v>499</v>
      </c>
      <c r="G193" s="25" t="s">
        <v>145</v>
      </c>
      <c r="H193" s="25" t="s">
        <v>2</v>
      </c>
      <c r="I193" s="25" t="s">
        <v>169</v>
      </c>
      <c r="J193" s="25" t="str">
        <f t="shared" si="11"/>
        <v>B</v>
      </c>
      <c r="K193" s="26">
        <f ca="1">VLOOKUP(F193,OFFSET(Hodnoc!$A$1:$C$28,0,IF(I193="Hory",0,IF(I193="Ledy",3,IF(I193="Písek",6,IF(I193="Skalky",9,IF(I193="Boulder",12,"chyba")))))),IF(J193="A",2,3),0)*VLOOKUP(G193,Hodnoc!$P$1:$Q$11,2,0)</f>
        <v>25</v>
      </c>
    </row>
    <row r="194" spans="1:11" ht="12.75">
      <c r="A194" s="22">
        <v>193</v>
      </c>
      <c r="B194" s="23">
        <v>40079</v>
      </c>
      <c r="C194" s="23" t="s">
        <v>142</v>
      </c>
      <c r="D194" s="23"/>
      <c r="E194" s="22" t="s">
        <v>788</v>
      </c>
      <c r="F194" s="24" t="s">
        <v>74</v>
      </c>
      <c r="G194" s="25" t="s">
        <v>38</v>
      </c>
      <c r="H194" s="25" t="s">
        <v>2</v>
      </c>
      <c r="I194" s="25" t="s">
        <v>169</v>
      </c>
      <c r="J194" s="25" t="str">
        <f t="shared" si="11"/>
        <v>A</v>
      </c>
      <c r="K194" s="26">
        <f ca="1">VLOOKUP(F194,OFFSET(Hodnoc!$A$1:$C$28,0,IF(I194="Hory",0,IF(I194="Ledy",3,IF(I194="Písek",6,IF(I194="Skalky",9,IF(I194="Boulder",12,"chyba")))))),IF(J194="A",2,3),0)*VLOOKUP(G194,Hodnoc!$P$1:$Q$11,2,0)</f>
        <v>28.8</v>
      </c>
    </row>
    <row r="195" spans="1:11" ht="12.75">
      <c r="A195" s="22">
        <v>194</v>
      </c>
      <c r="B195" s="23">
        <v>40082</v>
      </c>
      <c r="C195" s="23" t="s">
        <v>414</v>
      </c>
      <c r="D195" s="23"/>
      <c r="E195" s="22" t="s">
        <v>416</v>
      </c>
      <c r="F195" s="24" t="s">
        <v>32</v>
      </c>
      <c r="G195" s="25" t="s">
        <v>50</v>
      </c>
      <c r="H195" s="25" t="s">
        <v>2</v>
      </c>
      <c r="I195" s="25" t="s">
        <v>332</v>
      </c>
      <c r="J195" s="25" t="str">
        <f t="shared" si="11"/>
        <v>A</v>
      </c>
      <c r="K195" s="26">
        <f ca="1">VLOOKUP(F195,OFFSET(Hodnoc!$A$1:$C$28,0,IF(I195="Hory",0,IF(I195="Ledy",3,IF(I195="Písek",6,IF(I195="Skalky",9,IF(I195="Boulder",12,"chyba")))))),IF(J195="A",2,3),0)*VLOOKUP(G195,Hodnoc!$P$1:$Q$11,2,0)</f>
        <v>65</v>
      </c>
    </row>
    <row r="196" spans="1:11" ht="12.75">
      <c r="A196" s="22">
        <v>195</v>
      </c>
      <c r="B196" s="23">
        <v>40082</v>
      </c>
      <c r="C196" s="23" t="s">
        <v>414</v>
      </c>
      <c r="D196" s="23"/>
      <c r="E196" s="22" t="s">
        <v>416</v>
      </c>
      <c r="F196" s="24" t="s">
        <v>32</v>
      </c>
      <c r="G196" s="25" t="s">
        <v>40</v>
      </c>
      <c r="H196" s="25" t="s">
        <v>2</v>
      </c>
      <c r="I196" s="25" t="s">
        <v>332</v>
      </c>
      <c r="J196" s="25" t="str">
        <f t="shared" si="11"/>
        <v>A</v>
      </c>
      <c r="K196" s="26">
        <f ca="1">VLOOKUP(F196,OFFSET(Hodnoc!$A$1:$C$28,0,IF(I196="Hory",0,IF(I196="Ledy",3,IF(I196="Písek",6,IF(I196="Skalky",9,IF(I196="Boulder",12,"chyba")))))),IF(J196="A",2,3),0)*VLOOKUP(G196,Hodnoc!$P$1:$Q$11,2,0)</f>
        <v>97.5</v>
      </c>
    </row>
    <row r="197" spans="1:11" ht="12.75">
      <c r="A197" s="22">
        <v>196</v>
      </c>
      <c r="B197" s="23">
        <v>40082</v>
      </c>
      <c r="C197" s="23" t="s">
        <v>789</v>
      </c>
      <c r="D197" s="23"/>
      <c r="E197" s="22" t="s">
        <v>175</v>
      </c>
      <c r="F197" s="24" t="s">
        <v>18</v>
      </c>
      <c r="G197" s="25" t="s">
        <v>90</v>
      </c>
      <c r="H197" s="25" t="s">
        <v>2</v>
      </c>
      <c r="I197" s="25" t="s">
        <v>332</v>
      </c>
      <c r="J197" s="25" t="str">
        <f t="shared" si="11"/>
        <v>A</v>
      </c>
      <c r="K197" s="26">
        <f ca="1">VLOOKUP(F197,OFFSET(Hodnoc!$A$1:$C$28,0,IF(I197="Hory",0,IF(I197="Ledy",3,IF(I197="Písek",6,IF(I197="Skalky",9,IF(I197="Boulder",12,"chyba")))))),IF(J197="A",2,3),0)*VLOOKUP(G197,Hodnoc!$P$1:$Q$11,2,0)</f>
        <v>18</v>
      </c>
    </row>
    <row r="198" spans="1:11" ht="12.75">
      <c r="A198" s="22">
        <v>197</v>
      </c>
      <c r="B198" s="23">
        <v>40083</v>
      </c>
      <c r="C198" s="23" t="s">
        <v>790</v>
      </c>
      <c r="D198" s="23"/>
      <c r="E198" s="22" t="s">
        <v>590</v>
      </c>
      <c r="F198" s="24" t="s">
        <v>34</v>
      </c>
      <c r="G198" s="25" t="s">
        <v>40</v>
      </c>
      <c r="H198" s="25" t="s">
        <v>2</v>
      </c>
      <c r="I198" s="25" t="s">
        <v>332</v>
      </c>
      <c r="J198" s="25" t="str">
        <f t="shared" si="11"/>
        <v>A</v>
      </c>
      <c r="K198" s="26">
        <f ca="1">VLOOKUP(F198,OFFSET(Hodnoc!$A$1:$C$28,0,IF(I198="Hory",0,IF(I198="Ledy",3,IF(I198="Písek",6,IF(I198="Skalky",9,IF(I198="Boulder",12,"chyba")))))),IF(J198="A",2,3),0)*VLOOKUP(G198,Hodnoc!$P$1:$Q$11,2,0)</f>
        <v>117</v>
      </c>
    </row>
    <row r="199" spans="1:11" ht="12.75">
      <c r="A199" s="22">
        <v>198</v>
      </c>
      <c r="B199" s="23">
        <v>40083</v>
      </c>
      <c r="C199" s="23" t="s">
        <v>790</v>
      </c>
      <c r="D199" s="23"/>
      <c r="E199" s="22" t="s">
        <v>791</v>
      </c>
      <c r="F199" s="24" t="s">
        <v>20</v>
      </c>
      <c r="G199" s="25" t="s">
        <v>90</v>
      </c>
      <c r="H199" s="25" t="s">
        <v>2</v>
      </c>
      <c r="I199" s="25" t="s">
        <v>332</v>
      </c>
      <c r="J199" s="25" t="str">
        <f t="shared" si="11"/>
        <v>A</v>
      </c>
      <c r="K199" s="26">
        <f ca="1">VLOOKUP(F199,OFFSET(Hodnoc!$A$1:$C$28,0,IF(I199="Hory",0,IF(I199="Ledy",3,IF(I199="Písek",6,IF(I199="Skalky",9,IF(I199="Boulder",12,"chyba")))))),IF(J199="A",2,3),0)*VLOOKUP(G199,Hodnoc!$P$1:$Q$11,2,0)</f>
        <v>27</v>
      </c>
    </row>
    <row r="200" spans="1:11" ht="12.75">
      <c r="A200" s="22">
        <v>199</v>
      </c>
      <c r="B200" s="23">
        <v>40088</v>
      </c>
      <c r="C200" s="23" t="s">
        <v>142</v>
      </c>
      <c r="D200" s="23"/>
      <c r="E200" s="22" t="s">
        <v>471</v>
      </c>
      <c r="F200" s="24" t="s">
        <v>499</v>
      </c>
      <c r="G200" s="25" t="s">
        <v>40</v>
      </c>
      <c r="H200" s="25" t="s">
        <v>2</v>
      </c>
      <c r="I200" s="25" t="s">
        <v>169</v>
      </c>
      <c r="J200" s="25" t="str">
        <f t="shared" si="11"/>
        <v>A</v>
      </c>
      <c r="K200" s="26">
        <f ca="1">VLOOKUP(F200,OFFSET(Hodnoc!$A$1:$C$28,0,IF(I200="Hory",0,IF(I200="Ledy",3,IF(I200="Písek",6,IF(I200="Skalky",9,IF(I200="Boulder",12,"chyba")))))),IF(J200="A",2,3),0)*VLOOKUP(G200,Hodnoc!$P$1:$Q$11,2,0)</f>
        <v>82.5</v>
      </c>
    </row>
    <row r="201" spans="1:11" ht="12.75">
      <c r="A201" s="22">
        <v>200</v>
      </c>
      <c r="B201" s="23">
        <v>40088</v>
      </c>
      <c r="C201" s="23" t="s">
        <v>142</v>
      </c>
      <c r="D201" s="23"/>
      <c r="E201" s="22" t="s">
        <v>792</v>
      </c>
      <c r="F201" s="24" t="s">
        <v>67</v>
      </c>
      <c r="G201" s="25" t="s">
        <v>40</v>
      </c>
      <c r="H201" s="25" t="s">
        <v>2</v>
      </c>
      <c r="I201" s="25" t="s">
        <v>169</v>
      </c>
      <c r="J201" s="25" t="str">
        <f t="shared" si="11"/>
        <v>A</v>
      </c>
      <c r="K201" s="26">
        <f ca="1">VLOOKUP(F201,OFFSET(Hodnoc!$A$1:$C$28,0,IF(I201="Hory",0,IF(I201="Ledy",3,IF(I201="Písek",6,IF(I201="Skalky",9,IF(I201="Boulder",12,"chyba")))))),IF(J201="A",2,3),0)*VLOOKUP(G201,Hodnoc!$P$1:$Q$11,2,0)</f>
        <v>76.5</v>
      </c>
    </row>
    <row r="202" spans="1:11" ht="12.75">
      <c r="A202" s="22">
        <v>201</v>
      </c>
      <c r="B202" s="23">
        <v>40088</v>
      </c>
      <c r="C202" s="23" t="s">
        <v>142</v>
      </c>
      <c r="D202" s="23"/>
      <c r="E202" s="22" t="s">
        <v>793</v>
      </c>
      <c r="F202" s="24" t="s">
        <v>499</v>
      </c>
      <c r="G202" s="25" t="s">
        <v>40</v>
      </c>
      <c r="H202" s="25" t="s">
        <v>2</v>
      </c>
      <c r="I202" s="25" t="s">
        <v>169</v>
      </c>
      <c r="J202" s="25" t="str">
        <f t="shared" si="11"/>
        <v>A</v>
      </c>
      <c r="K202" s="26">
        <f ca="1">VLOOKUP(F202,OFFSET(Hodnoc!$A$1:$C$28,0,IF(I202="Hory",0,IF(I202="Ledy",3,IF(I202="Písek",6,IF(I202="Skalky",9,IF(I202="Boulder",12,"chyba")))))),IF(J202="A",2,3),0)*VLOOKUP(G202,Hodnoc!$P$1:$Q$11,2,0)</f>
        <v>82.5</v>
      </c>
    </row>
    <row r="203" spans="1:11" ht="12.75">
      <c r="A203" s="22">
        <v>202</v>
      </c>
      <c r="B203" s="23">
        <v>40114</v>
      </c>
      <c r="C203" s="23" t="s">
        <v>245</v>
      </c>
      <c r="D203" s="23" t="s">
        <v>916</v>
      </c>
      <c r="E203" s="22" t="s">
        <v>917</v>
      </c>
      <c r="F203" s="24" t="s">
        <v>66</v>
      </c>
      <c r="G203" s="25" t="s">
        <v>50</v>
      </c>
      <c r="H203" s="25" t="s">
        <v>2</v>
      </c>
      <c r="I203" s="25" t="s">
        <v>169</v>
      </c>
      <c r="J203" s="25" t="str">
        <f aca="true" t="shared" si="12" ref="J203:J234">IF(OR(G203="TR",G203="TRO"),"B","A")</f>
        <v>A</v>
      </c>
      <c r="K203" s="26">
        <f ca="1">VLOOKUP(F203,OFFSET(Hodnoc!$A$1:$C$28,0,IF(I203="Hory",0,IF(I203="Ledy",3,IF(I203="Písek",6,IF(I203="Skalky",9,IF(I203="Boulder",12,"chyba")))))),IF(J203="A",2,3),0)*VLOOKUP(G203,Hodnoc!$P$1:$Q$11,2,0)</f>
        <v>33</v>
      </c>
    </row>
    <row r="204" spans="1:11" ht="12.75">
      <c r="A204" s="22">
        <v>203</v>
      </c>
      <c r="B204" s="23">
        <v>40114</v>
      </c>
      <c r="C204" s="23" t="s">
        <v>245</v>
      </c>
      <c r="D204" s="23" t="s">
        <v>916</v>
      </c>
      <c r="E204" s="22" t="s">
        <v>918</v>
      </c>
      <c r="F204" s="24">
        <v>8</v>
      </c>
      <c r="G204" s="25" t="s">
        <v>50</v>
      </c>
      <c r="H204" s="25" t="s">
        <v>2</v>
      </c>
      <c r="I204" s="25" t="s">
        <v>169</v>
      </c>
      <c r="J204" s="25" t="str">
        <f t="shared" si="12"/>
        <v>A</v>
      </c>
      <c r="K204" s="26">
        <f ca="1">VLOOKUP(F204,OFFSET(Hodnoc!$A$1:$C$28,0,IF(I204="Hory",0,IF(I204="Ledy",3,IF(I204="Písek",6,IF(I204="Skalky",9,IF(I204="Boulder",12,"chyba")))))),IF(J204="A",2,3),0)*VLOOKUP(G204,Hodnoc!$P$1:$Q$11,2,0)</f>
        <v>44</v>
      </c>
    </row>
    <row r="205" spans="1:11" ht="12.75">
      <c r="A205" s="22">
        <v>204</v>
      </c>
      <c r="B205" s="23">
        <v>40114</v>
      </c>
      <c r="C205" s="23" t="s">
        <v>245</v>
      </c>
      <c r="D205" s="23" t="s">
        <v>916</v>
      </c>
      <c r="E205" s="22" t="s">
        <v>919</v>
      </c>
      <c r="F205" s="24">
        <v>7</v>
      </c>
      <c r="G205" s="25" t="s">
        <v>90</v>
      </c>
      <c r="H205" s="25" t="s">
        <v>2</v>
      </c>
      <c r="I205" s="25" t="s">
        <v>169</v>
      </c>
      <c r="J205" s="25" t="str">
        <f t="shared" si="12"/>
        <v>A</v>
      </c>
      <c r="K205" s="26">
        <f ca="1">VLOOKUP(F205,OFFSET(Hodnoc!$A$1:$C$28,0,IF(I205="Hory",0,IF(I205="Ledy",3,IF(I205="Písek",6,IF(I205="Skalky",9,IF(I205="Boulder",12,"chyba")))))),IF(J205="A",2,3),0)*VLOOKUP(G205,Hodnoc!$P$1:$Q$11,2,0)</f>
        <v>43.5</v>
      </c>
    </row>
    <row r="206" spans="1:11" ht="12.75">
      <c r="A206" s="22">
        <v>205</v>
      </c>
      <c r="B206" s="23">
        <v>40114</v>
      </c>
      <c r="C206" s="23" t="s">
        <v>245</v>
      </c>
      <c r="D206" s="23" t="s">
        <v>916</v>
      </c>
      <c r="E206" s="22" t="s">
        <v>920</v>
      </c>
      <c r="F206" s="24" t="s">
        <v>75</v>
      </c>
      <c r="G206" s="25" t="s">
        <v>38</v>
      </c>
      <c r="H206" s="25" t="s">
        <v>2</v>
      </c>
      <c r="I206" s="25" t="s">
        <v>169</v>
      </c>
      <c r="J206" s="25" t="str">
        <f t="shared" si="12"/>
        <v>A</v>
      </c>
      <c r="K206" s="26">
        <f ca="1">VLOOKUP(F206,OFFSET(Hodnoc!$A$1:$C$28,0,IF(I206="Hory",0,IF(I206="Ledy",3,IF(I206="Písek",6,IF(I206="Skalky",9,IF(I206="Boulder",12,"chyba")))))),IF(J206="A",2,3),0)*VLOOKUP(G206,Hodnoc!$P$1:$Q$11,2,0)</f>
        <v>37.800000000000004</v>
      </c>
    </row>
    <row r="207" spans="1:11" ht="12.75">
      <c r="A207" s="22">
        <v>206</v>
      </c>
      <c r="B207" s="23">
        <v>40114</v>
      </c>
      <c r="C207" s="23" t="s">
        <v>245</v>
      </c>
      <c r="D207" s="23" t="s">
        <v>916</v>
      </c>
      <c r="E207" s="22" t="s">
        <v>921</v>
      </c>
      <c r="F207" s="24" t="s">
        <v>65</v>
      </c>
      <c r="G207" s="25" t="s">
        <v>38</v>
      </c>
      <c r="H207" s="25" t="s">
        <v>2</v>
      </c>
      <c r="I207" s="25" t="s">
        <v>169</v>
      </c>
      <c r="J207" s="25" t="str">
        <f t="shared" si="12"/>
        <v>A</v>
      </c>
      <c r="K207" s="26">
        <f ca="1">VLOOKUP(F207,OFFSET(Hodnoc!$A$1:$C$28,0,IF(I207="Hory",0,IF(I207="Ledy",3,IF(I207="Písek",6,IF(I207="Skalky",9,IF(I207="Boulder",12,"chyba")))))),IF(J207="A",2,3),0)*VLOOKUP(G207,Hodnoc!$P$1:$Q$11,2,0)</f>
        <v>68.4</v>
      </c>
    </row>
    <row r="208" spans="1:11" ht="12.75">
      <c r="A208" s="22">
        <v>207</v>
      </c>
      <c r="B208" s="23">
        <v>40115</v>
      </c>
      <c r="C208" s="23" t="s">
        <v>245</v>
      </c>
      <c r="D208" s="23" t="s">
        <v>922</v>
      </c>
      <c r="E208" s="22" t="s">
        <v>923</v>
      </c>
      <c r="F208" s="24">
        <v>7</v>
      </c>
      <c r="G208" s="25" t="s">
        <v>90</v>
      </c>
      <c r="H208" s="25" t="s">
        <v>2</v>
      </c>
      <c r="I208" s="25" t="s">
        <v>169</v>
      </c>
      <c r="J208" s="25" t="str">
        <f t="shared" si="12"/>
        <v>A</v>
      </c>
      <c r="K208" s="26">
        <f ca="1">VLOOKUP(F208,OFFSET(Hodnoc!$A$1:$C$28,0,IF(I208="Hory",0,IF(I208="Ledy",3,IF(I208="Písek",6,IF(I208="Skalky",9,IF(I208="Boulder",12,"chyba")))))),IF(J208="A",2,3),0)*VLOOKUP(G208,Hodnoc!$P$1:$Q$11,2,0)</f>
        <v>43.5</v>
      </c>
    </row>
    <row r="209" spans="1:11" ht="12.75">
      <c r="A209" s="22">
        <v>208</v>
      </c>
      <c r="B209" s="23">
        <v>40115</v>
      </c>
      <c r="C209" s="23" t="s">
        <v>245</v>
      </c>
      <c r="D209" s="23" t="s">
        <v>916</v>
      </c>
      <c r="E209" s="22" t="s">
        <v>924</v>
      </c>
      <c r="F209" s="24" t="s">
        <v>499</v>
      </c>
      <c r="G209" s="25" t="s">
        <v>50</v>
      </c>
      <c r="H209" s="25" t="s">
        <v>2</v>
      </c>
      <c r="I209" s="25" t="s">
        <v>169</v>
      </c>
      <c r="J209" s="25" t="str">
        <f t="shared" si="12"/>
        <v>A</v>
      </c>
      <c r="K209" s="26">
        <f ca="1">VLOOKUP(F209,OFFSET(Hodnoc!$A$1:$C$28,0,IF(I209="Hory",0,IF(I209="Ledy",3,IF(I209="Písek",6,IF(I209="Skalky",9,IF(I209="Boulder",12,"chyba")))))),IF(J209="A",2,3),0)*VLOOKUP(G209,Hodnoc!$P$1:$Q$11,2,0)</f>
        <v>55</v>
      </c>
    </row>
    <row r="210" spans="1:11" ht="12.75">
      <c r="A210" s="22">
        <v>209</v>
      </c>
      <c r="B210" s="23">
        <v>40115</v>
      </c>
      <c r="C210" s="23" t="s">
        <v>245</v>
      </c>
      <c r="D210" s="23" t="s">
        <v>916</v>
      </c>
      <c r="E210" s="22" t="s">
        <v>924</v>
      </c>
      <c r="F210" s="24" t="s">
        <v>499</v>
      </c>
      <c r="G210" s="25" t="s">
        <v>50</v>
      </c>
      <c r="H210" s="25" t="s">
        <v>2</v>
      </c>
      <c r="I210" s="25" t="s">
        <v>169</v>
      </c>
      <c r="J210" s="25" t="str">
        <f t="shared" si="12"/>
        <v>A</v>
      </c>
      <c r="K210" s="26">
        <f ca="1">VLOOKUP(F210,OFFSET(Hodnoc!$A$1:$C$28,0,IF(I210="Hory",0,IF(I210="Ledy",3,IF(I210="Písek",6,IF(I210="Skalky",9,IF(I210="Boulder",12,"chyba")))))),IF(J210="A",2,3),0)*VLOOKUP(G210,Hodnoc!$P$1:$Q$11,2,0)</f>
        <v>55</v>
      </c>
    </row>
    <row r="211" spans="1:11" ht="12.75">
      <c r="A211" s="22">
        <v>210</v>
      </c>
      <c r="B211" s="23">
        <v>40115</v>
      </c>
      <c r="C211" s="23" t="s">
        <v>245</v>
      </c>
      <c r="D211" s="23" t="s">
        <v>916</v>
      </c>
      <c r="E211" s="22" t="s">
        <v>924</v>
      </c>
      <c r="F211" s="24" t="s">
        <v>499</v>
      </c>
      <c r="G211" s="25" t="s">
        <v>50</v>
      </c>
      <c r="H211" s="25" t="s">
        <v>2</v>
      </c>
      <c r="I211" s="25" t="s">
        <v>169</v>
      </c>
      <c r="J211" s="25" t="str">
        <f t="shared" si="12"/>
        <v>A</v>
      </c>
      <c r="K211" s="26">
        <f ca="1">VLOOKUP(F211,OFFSET(Hodnoc!$A$1:$C$28,0,IF(I211="Hory",0,IF(I211="Ledy",3,IF(I211="Písek",6,IF(I211="Skalky",9,IF(I211="Boulder",12,"chyba")))))),IF(J211="A",2,3),0)*VLOOKUP(G211,Hodnoc!$P$1:$Q$11,2,0)</f>
        <v>55</v>
      </c>
    </row>
    <row r="212" spans="1:11" ht="12.75">
      <c r="A212" s="22">
        <v>211</v>
      </c>
      <c r="B212" s="23">
        <v>40115</v>
      </c>
      <c r="C212" s="23" t="s">
        <v>245</v>
      </c>
      <c r="D212" s="23" t="s">
        <v>916</v>
      </c>
      <c r="E212" s="22" t="s">
        <v>921</v>
      </c>
      <c r="F212" s="24">
        <v>8</v>
      </c>
      <c r="G212" s="25" t="s">
        <v>50</v>
      </c>
      <c r="H212" s="25" t="s">
        <v>2</v>
      </c>
      <c r="I212" s="25" t="s">
        <v>169</v>
      </c>
      <c r="J212" s="25" t="str">
        <f t="shared" si="12"/>
        <v>A</v>
      </c>
      <c r="K212" s="26">
        <f ca="1">VLOOKUP(F212,OFFSET(Hodnoc!$A$1:$C$28,0,IF(I212="Hory",0,IF(I212="Ledy",3,IF(I212="Písek",6,IF(I212="Skalky",9,IF(I212="Boulder",12,"chyba")))))),IF(J212="A",2,3),0)*VLOOKUP(G212,Hodnoc!$P$1:$Q$11,2,0)</f>
        <v>44</v>
      </c>
    </row>
    <row r="213" spans="1:11" ht="12.75">
      <c r="A213" s="22">
        <v>212</v>
      </c>
      <c r="B213" s="23">
        <v>40116</v>
      </c>
      <c r="C213" s="23" t="s">
        <v>245</v>
      </c>
      <c r="D213" s="23" t="s">
        <v>925</v>
      </c>
      <c r="E213" s="22" t="s">
        <v>926</v>
      </c>
      <c r="F213" s="24">
        <v>4</v>
      </c>
      <c r="G213" s="25" t="s">
        <v>38</v>
      </c>
      <c r="H213" s="25" t="s">
        <v>2</v>
      </c>
      <c r="I213" s="25" t="s">
        <v>301</v>
      </c>
      <c r="J213" s="25" t="str">
        <f t="shared" si="12"/>
        <v>A</v>
      </c>
      <c r="K213" s="26">
        <f ca="1">VLOOKUP(F213,OFFSET(Hodnoc!$A$1:$C$28,0,IF(I213="Hory",0,IF(I213="Ledy",3,IF(I213="Písek",6,IF(I213="Skalky",9,IF(I213="Boulder",12,"chyba")))))),IF(J213="A",2,3),0)*VLOOKUP(G213,Hodnoc!$P$1:$Q$11,2,0)</f>
        <v>39.6</v>
      </c>
    </row>
    <row r="214" spans="1:11" ht="12.75">
      <c r="A214" s="22">
        <v>213</v>
      </c>
      <c r="B214" s="23">
        <v>40116</v>
      </c>
      <c r="C214" s="23" t="s">
        <v>245</v>
      </c>
      <c r="D214" s="23" t="s">
        <v>925</v>
      </c>
      <c r="E214" s="22" t="s">
        <v>926</v>
      </c>
      <c r="F214" s="24">
        <v>4</v>
      </c>
      <c r="G214" s="25" t="s">
        <v>5</v>
      </c>
      <c r="H214" s="25" t="s">
        <v>2</v>
      </c>
      <c r="I214" s="25" t="s">
        <v>301</v>
      </c>
      <c r="J214" s="25" t="str">
        <f t="shared" si="12"/>
        <v>B</v>
      </c>
      <c r="K214" s="26">
        <f ca="1">VLOOKUP(F214,OFFSET(Hodnoc!$A$1:$C$28,0,IF(I214="Hory",0,IF(I214="Ledy",3,IF(I214="Písek",6,IF(I214="Skalky",9,IF(I214="Boulder",12,"chyba")))))),IF(J214="A",2,3),0)*VLOOKUP(G214,Hodnoc!$P$1:$Q$11,2,0)</f>
        <v>13</v>
      </c>
    </row>
    <row r="215" spans="1:11" ht="12.75">
      <c r="A215" s="22">
        <v>214</v>
      </c>
      <c r="B215" s="23">
        <v>40116</v>
      </c>
      <c r="C215" s="23" t="s">
        <v>245</v>
      </c>
      <c r="D215" s="23" t="s">
        <v>925</v>
      </c>
      <c r="E215" s="22" t="s">
        <v>926</v>
      </c>
      <c r="F215" s="24" t="s">
        <v>55</v>
      </c>
      <c r="G215" s="25" t="s">
        <v>5</v>
      </c>
      <c r="H215" s="25" t="s">
        <v>2</v>
      </c>
      <c r="I215" s="25" t="s">
        <v>301</v>
      </c>
      <c r="J215" s="25" t="str">
        <f t="shared" si="12"/>
        <v>B</v>
      </c>
      <c r="K215" s="26">
        <f ca="1">VLOOKUP(F215,OFFSET(Hodnoc!$A$1:$C$28,0,IF(I215="Hory",0,IF(I215="Ledy",3,IF(I215="Písek",6,IF(I215="Skalky",9,IF(I215="Boulder",12,"chyba")))))),IF(J215="A",2,3),0)*VLOOKUP(G215,Hodnoc!$P$1:$Q$11,2,0)</f>
        <v>15.600000000000001</v>
      </c>
    </row>
    <row r="216" spans="1:11" ht="12.75">
      <c r="A216" s="22">
        <v>215</v>
      </c>
      <c r="B216" s="23">
        <v>40116</v>
      </c>
      <c r="C216" s="23" t="s">
        <v>245</v>
      </c>
      <c r="D216" s="23" t="s">
        <v>925</v>
      </c>
      <c r="E216" s="22" t="s">
        <v>926</v>
      </c>
      <c r="F216" s="24" t="s">
        <v>55</v>
      </c>
      <c r="G216" s="25" t="s">
        <v>38</v>
      </c>
      <c r="H216" s="25" t="s">
        <v>2</v>
      </c>
      <c r="I216" s="25" t="s">
        <v>301</v>
      </c>
      <c r="J216" s="25" t="str">
        <f t="shared" si="12"/>
        <v>A</v>
      </c>
      <c r="K216" s="26">
        <f ca="1">VLOOKUP(F216,OFFSET(Hodnoc!$A$1:$C$28,0,IF(I216="Hory",0,IF(I216="Ledy",3,IF(I216="Písek",6,IF(I216="Skalky",9,IF(I216="Boulder",12,"chyba")))))),IF(J216="A",2,3),0)*VLOOKUP(G216,Hodnoc!$P$1:$Q$11,2,0)</f>
        <v>46.800000000000004</v>
      </c>
    </row>
    <row r="217" spans="1:11" ht="12.75">
      <c r="A217" s="22">
        <v>216</v>
      </c>
      <c r="B217" s="23">
        <v>40116</v>
      </c>
      <c r="C217" s="23" t="s">
        <v>245</v>
      </c>
      <c r="D217" s="23" t="s">
        <v>925</v>
      </c>
      <c r="E217" s="22" t="s">
        <v>926</v>
      </c>
      <c r="F217" s="24" t="s">
        <v>55</v>
      </c>
      <c r="G217" s="25" t="s">
        <v>5</v>
      </c>
      <c r="H217" s="25" t="s">
        <v>2</v>
      </c>
      <c r="I217" s="25" t="s">
        <v>301</v>
      </c>
      <c r="J217" s="25" t="str">
        <f t="shared" si="12"/>
        <v>B</v>
      </c>
      <c r="K217" s="26">
        <f ca="1">VLOOKUP(F217,OFFSET(Hodnoc!$A$1:$C$28,0,IF(I217="Hory",0,IF(I217="Ledy",3,IF(I217="Písek",6,IF(I217="Skalky",9,IF(I217="Boulder",12,"chyba")))))),IF(J217="A",2,3),0)*VLOOKUP(G217,Hodnoc!$P$1:$Q$11,2,0)</f>
        <v>15.600000000000001</v>
      </c>
    </row>
    <row r="218" spans="1:11" ht="12.75">
      <c r="A218" s="22">
        <v>217</v>
      </c>
      <c r="B218" s="23">
        <v>40116</v>
      </c>
      <c r="C218" s="23" t="s">
        <v>245</v>
      </c>
      <c r="D218" s="23" t="s">
        <v>925</v>
      </c>
      <c r="E218" s="22" t="s">
        <v>926</v>
      </c>
      <c r="F218" s="24">
        <v>4</v>
      </c>
      <c r="G218" s="25" t="s">
        <v>38</v>
      </c>
      <c r="H218" s="25" t="s">
        <v>2</v>
      </c>
      <c r="I218" s="25" t="s">
        <v>301</v>
      </c>
      <c r="J218" s="25" t="str">
        <f t="shared" si="12"/>
        <v>A</v>
      </c>
      <c r="K218" s="26">
        <f ca="1">VLOOKUP(F218,OFFSET(Hodnoc!$A$1:$C$28,0,IF(I218="Hory",0,IF(I218="Ledy",3,IF(I218="Písek",6,IF(I218="Skalky",9,IF(I218="Boulder",12,"chyba")))))),IF(J218="A",2,3),0)*VLOOKUP(G218,Hodnoc!$P$1:$Q$11,2,0)</f>
        <v>39.6</v>
      </c>
    </row>
    <row r="219" spans="1:11" ht="12.75">
      <c r="A219" s="22">
        <v>218</v>
      </c>
      <c r="B219" s="23">
        <v>40116</v>
      </c>
      <c r="C219" s="23" t="s">
        <v>245</v>
      </c>
      <c r="D219" s="23" t="s">
        <v>925</v>
      </c>
      <c r="E219" s="22" t="s">
        <v>926</v>
      </c>
      <c r="F219" s="24" t="s">
        <v>55</v>
      </c>
      <c r="G219" s="25" t="s">
        <v>5</v>
      </c>
      <c r="H219" s="25" t="s">
        <v>2</v>
      </c>
      <c r="I219" s="25" t="s">
        <v>301</v>
      </c>
      <c r="J219" s="25" t="str">
        <f t="shared" si="12"/>
        <v>B</v>
      </c>
      <c r="K219" s="26">
        <f ca="1">VLOOKUP(F219,OFFSET(Hodnoc!$A$1:$C$28,0,IF(I219="Hory",0,IF(I219="Ledy",3,IF(I219="Písek",6,IF(I219="Skalky",9,IF(I219="Boulder",12,"chyba")))))),IF(J219="A",2,3),0)*VLOOKUP(G219,Hodnoc!$P$1:$Q$11,2,0)</f>
        <v>15.600000000000001</v>
      </c>
    </row>
    <row r="220" spans="1:11" ht="12.75">
      <c r="A220" s="22">
        <v>219</v>
      </c>
      <c r="B220" s="23">
        <v>40116</v>
      </c>
      <c r="C220" s="23" t="s">
        <v>245</v>
      </c>
      <c r="D220" s="23" t="s">
        <v>925</v>
      </c>
      <c r="E220" s="22" t="s">
        <v>926</v>
      </c>
      <c r="F220" s="24" t="s">
        <v>76</v>
      </c>
      <c r="G220" s="25" t="s">
        <v>38</v>
      </c>
      <c r="H220" s="25" t="s">
        <v>2</v>
      </c>
      <c r="I220" s="25" t="s">
        <v>301</v>
      </c>
      <c r="J220" s="25" t="str">
        <f t="shared" si="12"/>
        <v>A</v>
      </c>
      <c r="K220" s="26">
        <f ca="1">VLOOKUP(F220,OFFSET(Hodnoc!$A$1:$C$28,0,IF(I220="Hory",0,IF(I220="Ledy",3,IF(I220="Písek",6,IF(I220="Skalky",9,IF(I220="Boulder",12,"chyba")))))),IF(J220="A",2,3),0)*VLOOKUP(G220,Hodnoc!$P$1:$Q$11,2,0)</f>
        <v>108</v>
      </c>
    </row>
    <row r="221" spans="1:11" ht="12.75">
      <c r="A221" s="22">
        <v>220</v>
      </c>
      <c r="B221" s="23">
        <v>40116</v>
      </c>
      <c r="C221" s="23" t="s">
        <v>245</v>
      </c>
      <c r="D221" s="23" t="s">
        <v>925</v>
      </c>
      <c r="E221" s="22" t="s">
        <v>926</v>
      </c>
      <c r="F221" s="24" t="s">
        <v>65</v>
      </c>
      <c r="G221" s="25" t="s">
        <v>50</v>
      </c>
      <c r="H221" s="25" t="s">
        <v>2</v>
      </c>
      <c r="I221" s="25" t="s">
        <v>301</v>
      </c>
      <c r="J221" s="25" t="str">
        <f t="shared" si="12"/>
        <v>A</v>
      </c>
      <c r="K221" s="26">
        <f ca="1">VLOOKUP(F221,OFFSET(Hodnoc!$A$1:$C$28,0,IF(I221="Hory",0,IF(I221="Ledy",3,IF(I221="Písek",6,IF(I221="Skalky",9,IF(I221="Boulder",12,"chyba")))))),IF(J221="A",2,3),0)*VLOOKUP(G221,Hodnoc!$P$1:$Q$11,2,0)</f>
        <v>78</v>
      </c>
    </row>
    <row r="222" spans="1:11" ht="12.75">
      <c r="A222" s="22">
        <v>221</v>
      </c>
      <c r="B222" s="23">
        <v>40116</v>
      </c>
      <c r="C222" s="23" t="s">
        <v>245</v>
      </c>
      <c r="D222" s="23" t="s">
        <v>925</v>
      </c>
      <c r="E222" s="22" t="s">
        <v>926</v>
      </c>
      <c r="F222" s="24">
        <v>3</v>
      </c>
      <c r="G222" s="25" t="s">
        <v>38</v>
      </c>
      <c r="H222" s="25" t="s">
        <v>2</v>
      </c>
      <c r="I222" s="25" t="s">
        <v>301</v>
      </c>
      <c r="J222" s="25" t="str">
        <f t="shared" si="12"/>
        <v>A</v>
      </c>
      <c r="K222" s="26">
        <f ca="1">VLOOKUP(F222,OFFSET(Hodnoc!$A$1:$C$28,0,IF(I222="Hory",0,IF(I222="Ledy",3,IF(I222="Písek",6,IF(I222="Skalky",9,IF(I222="Boulder",12,"chyba")))))),IF(J222="A",2,3),0)*VLOOKUP(G222,Hodnoc!$P$1:$Q$11,2,0)</f>
        <v>18</v>
      </c>
    </row>
    <row r="223" spans="1:11" ht="12.75">
      <c r="A223" s="22">
        <v>222</v>
      </c>
      <c r="B223" s="23">
        <v>40116</v>
      </c>
      <c r="C223" s="23" t="s">
        <v>245</v>
      </c>
      <c r="D223" s="23" t="s">
        <v>925</v>
      </c>
      <c r="E223" s="22" t="s">
        <v>926</v>
      </c>
      <c r="F223" s="24" t="s">
        <v>70</v>
      </c>
      <c r="G223" s="25" t="s">
        <v>38</v>
      </c>
      <c r="H223" s="25" t="s">
        <v>2</v>
      </c>
      <c r="I223" s="25" t="s">
        <v>301</v>
      </c>
      <c r="J223" s="25" t="str">
        <f t="shared" si="12"/>
        <v>A</v>
      </c>
      <c r="K223" s="26">
        <f ca="1">VLOOKUP(F223,OFFSET(Hodnoc!$A$1:$C$28,0,IF(I223="Hory",0,IF(I223="Ledy",3,IF(I223="Písek",6,IF(I223="Skalky",9,IF(I223="Boulder",12,"chyba")))))),IF(J223="A",2,3),0)*VLOOKUP(G223,Hodnoc!$P$1:$Q$11,2,0)</f>
        <v>25.2</v>
      </c>
    </row>
    <row r="224" spans="1:11" ht="12.75">
      <c r="A224" s="22">
        <v>223</v>
      </c>
      <c r="B224" s="23">
        <v>40117</v>
      </c>
      <c r="C224" s="23" t="s">
        <v>245</v>
      </c>
      <c r="D224" s="23" t="s">
        <v>352</v>
      </c>
      <c r="E224" s="22" t="s">
        <v>927</v>
      </c>
      <c r="F224" s="24" t="s">
        <v>75</v>
      </c>
      <c r="G224" s="25" t="s">
        <v>90</v>
      </c>
      <c r="H224" s="25" t="s">
        <v>2</v>
      </c>
      <c r="I224" s="25" t="s">
        <v>169</v>
      </c>
      <c r="J224" s="25" t="str">
        <f t="shared" si="12"/>
        <v>A</v>
      </c>
      <c r="K224" s="26">
        <f ca="1">VLOOKUP(F224,OFFSET(Hodnoc!$A$1:$C$28,0,IF(I224="Hory",0,IF(I224="Ledy",3,IF(I224="Písek",6,IF(I224="Skalky",9,IF(I224="Boulder",12,"chyba")))))),IF(J224="A",2,3),0)*VLOOKUP(G224,Hodnoc!$P$1:$Q$11,2,0)</f>
        <v>31.5</v>
      </c>
    </row>
    <row r="225" spans="1:11" ht="12.75">
      <c r="A225" s="22">
        <v>224</v>
      </c>
      <c r="B225" s="23">
        <v>40117</v>
      </c>
      <c r="C225" s="23" t="s">
        <v>245</v>
      </c>
      <c r="D225" s="23" t="s">
        <v>352</v>
      </c>
      <c r="E225" s="22" t="s">
        <v>928</v>
      </c>
      <c r="F225" s="24">
        <v>6</v>
      </c>
      <c r="G225" s="25" t="s">
        <v>90</v>
      </c>
      <c r="H225" s="25" t="s">
        <v>2</v>
      </c>
      <c r="I225" s="25" t="s">
        <v>169</v>
      </c>
      <c r="J225" s="25" t="str">
        <f t="shared" si="12"/>
        <v>A</v>
      </c>
      <c r="K225" s="26">
        <f ca="1">VLOOKUP(F225,OFFSET(Hodnoc!$A$1:$C$28,0,IF(I225="Hory",0,IF(I225="Ledy",3,IF(I225="Písek",6,IF(I225="Skalky",9,IF(I225="Boulder",12,"chyba")))))),IF(J225="A",2,3),0)*VLOOKUP(G225,Hodnoc!$P$1:$Q$11,2,0)</f>
        <v>27</v>
      </c>
    </row>
    <row r="226" spans="1:11" ht="12.75">
      <c r="A226" s="22">
        <v>225</v>
      </c>
      <c r="B226" s="23">
        <v>40117</v>
      </c>
      <c r="C226" s="23" t="s">
        <v>245</v>
      </c>
      <c r="D226" s="23" t="s">
        <v>916</v>
      </c>
      <c r="E226" s="22" t="s">
        <v>924</v>
      </c>
      <c r="F226" s="24" t="s">
        <v>499</v>
      </c>
      <c r="G226" s="25" t="s">
        <v>40</v>
      </c>
      <c r="H226" s="25" t="s">
        <v>2</v>
      </c>
      <c r="I226" s="25" t="s">
        <v>169</v>
      </c>
      <c r="J226" s="25" t="str">
        <f t="shared" si="12"/>
        <v>A</v>
      </c>
      <c r="K226" s="26">
        <f ca="1">VLOOKUP(F226,OFFSET(Hodnoc!$A$1:$C$28,0,IF(I226="Hory",0,IF(I226="Ledy",3,IF(I226="Písek",6,IF(I226="Skalky",9,IF(I226="Boulder",12,"chyba")))))),IF(J226="A",2,3),0)*VLOOKUP(G226,Hodnoc!$P$1:$Q$11,2,0)</f>
        <v>82.5</v>
      </c>
    </row>
    <row r="227" spans="1:11" ht="12.75">
      <c r="A227" s="22">
        <v>226</v>
      </c>
      <c r="B227" s="23">
        <v>40117</v>
      </c>
      <c r="C227" s="23" t="s">
        <v>245</v>
      </c>
      <c r="D227" s="23" t="s">
        <v>916</v>
      </c>
      <c r="E227" s="22" t="s">
        <v>924</v>
      </c>
      <c r="F227" s="24" t="s">
        <v>499</v>
      </c>
      <c r="G227" s="25" t="s">
        <v>50</v>
      </c>
      <c r="H227" s="25" t="s">
        <v>2</v>
      </c>
      <c r="I227" s="25" t="s">
        <v>169</v>
      </c>
      <c r="J227" s="25" t="str">
        <f t="shared" si="12"/>
        <v>A</v>
      </c>
      <c r="K227" s="26">
        <f ca="1">VLOOKUP(F227,OFFSET(Hodnoc!$A$1:$C$28,0,IF(I227="Hory",0,IF(I227="Ledy",3,IF(I227="Písek",6,IF(I227="Skalky",9,IF(I227="Boulder",12,"chyba")))))),IF(J227="A",2,3),0)*VLOOKUP(G227,Hodnoc!$P$1:$Q$11,2,0)</f>
        <v>55</v>
      </c>
    </row>
    <row r="228" spans="1:11" ht="12.75">
      <c r="A228" s="22">
        <v>227</v>
      </c>
      <c r="B228" s="23">
        <v>40118</v>
      </c>
      <c r="C228" s="23" t="s">
        <v>245</v>
      </c>
      <c r="D228" s="23" t="s">
        <v>925</v>
      </c>
      <c r="E228" s="22" t="s">
        <v>929</v>
      </c>
      <c r="F228" s="24">
        <v>6</v>
      </c>
      <c r="G228" s="25" t="s">
        <v>5</v>
      </c>
      <c r="H228" s="25" t="s">
        <v>2</v>
      </c>
      <c r="I228" s="25" t="s">
        <v>301</v>
      </c>
      <c r="J228" s="25" t="str">
        <f t="shared" si="12"/>
        <v>B</v>
      </c>
      <c r="K228" s="26">
        <f ca="1">VLOOKUP(F228,OFFSET(Hodnoc!$A$1:$C$28,0,IF(I228="Hory",0,IF(I228="Ledy",3,IF(I228="Písek",6,IF(I228="Skalky",9,IF(I228="Boulder",12,"chyba")))))),IF(J228="A",2,3),0)*VLOOKUP(G228,Hodnoc!$P$1:$Q$11,2,0)</f>
        <v>28.6</v>
      </c>
    </row>
    <row r="229" spans="1:11" ht="12.75">
      <c r="A229" s="22">
        <v>228</v>
      </c>
      <c r="B229" s="23">
        <v>40118</v>
      </c>
      <c r="C229" s="23" t="s">
        <v>245</v>
      </c>
      <c r="D229" s="23" t="s">
        <v>925</v>
      </c>
      <c r="E229" s="22" t="s">
        <v>929</v>
      </c>
      <c r="F229" s="24" t="s">
        <v>70</v>
      </c>
      <c r="G229" s="25" t="s">
        <v>38</v>
      </c>
      <c r="H229" s="25" t="s">
        <v>2</v>
      </c>
      <c r="I229" s="25" t="s">
        <v>301</v>
      </c>
      <c r="J229" s="25" t="str">
        <f t="shared" si="12"/>
        <v>A</v>
      </c>
      <c r="K229" s="26">
        <f ca="1">VLOOKUP(F229,OFFSET(Hodnoc!$A$1:$C$28,0,IF(I229="Hory",0,IF(I229="Ledy",3,IF(I229="Písek",6,IF(I229="Skalky",9,IF(I229="Boulder",12,"chyba")))))),IF(J229="A",2,3),0)*VLOOKUP(G229,Hodnoc!$P$1:$Q$11,2,0)</f>
        <v>25.2</v>
      </c>
    </row>
    <row r="230" spans="1:11" ht="12.75">
      <c r="A230" s="22">
        <v>229</v>
      </c>
      <c r="B230" s="23">
        <v>40118</v>
      </c>
      <c r="C230" s="23" t="s">
        <v>245</v>
      </c>
      <c r="D230" s="23" t="s">
        <v>925</v>
      </c>
      <c r="E230" s="22" t="s">
        <v>929</v>
      </c>
      <c r="F230" s="24" t="s">
        <v>71</v>
      </c>
      <c r="G230" s="25" t="s">
        <v>5</v>
      </c>
      <c r="H230" s="25" t="s">
        <v>2</v>
      </c>
      <c r="I230" s="25" t="s">
        <v>301</v>
      </c>
      <c r="J230" s="25" t="str">
        <f t="shared" si="12"/>
        <v>B</v>
      </c>
      <c r="K230" s="26">
        <f ca="1">VLOOKUP(F230,OFFSET(Hodnoc!$A$1:$C$28,0,IF(I230="Hory",0,IF(I230="Ledy",3,IF(I230="Písek",6,IF(I230="Skalky",9,IF(I230="Boulder",12,"chyba")))))),IF(J230="A",2,3),0)*VLOOKUP(G230,Hodnoc!$P$1:$Q$11,2,0)</f>
        <v>10.4</v>
      </c>
    </row>
    <row r="231" spans="1:11" ht="12.75">
      <c r="A231" s="22">
        <v>230</v>
      </c>
      <c r="B231" s="23">
        <v>40118</v>
      </c>
      <c r="C231" s="23" t="s">
        <v>245</v>
      </c>
      <c r="D231" s="23" t="s">
        <v>925</v>
      </c>
      <c r="E231" s="22" t="s">
        <v>929</v>
      </c>
      <c r="F231" s="24">
        <v>4</v>
      </c>
      <c r="G231" s="25" t="s">
        <v>38</v>
      </c>
      <c r="H231" s="25" t="s">
        <v>2</v>
      </c>
      <c r="I231" s="25" t="s">
        <v>301</v>
      </c>
      <c r="J231" s="25" t="str">
        <f t="shared" si="12"/>
        <v>A</v>
      </c>
      <c r="K231" s="26">
        <f ca="1">VLOOKUP(F231,OFFSET(Hodnoc!$A$1:$C$28,0,IF(I231="Hory",0,IF(I231="Ledy",3,IF(I231="Písek",6,IF(I231="Skalky",9,IF(I231="Boulder",12,"chyba")))))),IF(J231="A",2,3),0)*VLOOKUP(G231,Hodnoc!$P$1:$Q$11,2,0)</f>
        <v>39.6</v>
      </c>
    </row>
    <row r="232" spans="1:11" ht="12.75">
      <c r="A232" s="22">
        <v>231</v>
      </c>
      <c r="B232" s="23">
        <v>40118</v>
      </c>
      <c r="C232" s="23" t="s">
        <v>245</v>
      </c>
      <c r="D232" s="23" t="s">
        <v>925</v>
      </c>
      <c r="E232" s="22" t="s">
        <v>929</v>
      </c>
      <c r="F232" s="24" t="s">
        <v>70</v>
      </c>
      <c r="G232" s="25" t="s">
        <v>5</v>
      </c>
      <c r="H232" s="25" t="s">
        <v>2</v>
      </c>
      <c r="I232" s="25" t="s">
        <v>301</v>
      </c>
      <c r="J232" s="25" t="str">
        <f t="shared" si="12"/>
        <v>B</v>
      </c>
      <c r="K232" s="26">
        <f ca="1">VLOOKUP(F232,OFFSET(Hodnoc!$A$1:$C$28,0,IF(I232="Hory",0,IF(I232="Ledy",3,IF(I232="Písek",6,IF(I232="Skalky",9,IF(I232="Boulder",12,"chyba")))))),IF(J232="A",2,3),0)*VLOOKUP(G232,Hodnoc!$P$1:$Q$11,2,0)</f>
        <v>7.800000000000001</v>
      </c>
    </row>
    <row r="233" spans="1:11" ht="12.75">
      <c r="A233" s="22">
        <v>232</v>
      </c>
      <c r="B233" s="23">
        <v>40118</v>
      </c>
      <c r="C233" s="23" t="s">
        <v>245</v>
      </c>
      <c r="D233" s="23" t="s">
        <v>925</v>
      </c>
      <c r="E233" s="22" t="s">
        <v>929</v>
      </c>
      <c r="F233" s="24" t="s">
        <v>71</v>
      </c>
      <c r="G233" s="25" t="s">
        <v>38</v>
      </c>
      <c r="H233" s="25" t="s">
        <v>2</v>
      </c>
      <c r="I233" s="25" t="s">
        <v>301</v>
      </c>
      <c r="J233" s="25" t="str">
        <f t="shared" si="12"/>
        <v>A</v>
      </c>
      <c r="K233" s="26">
        <f ca="1">VLOOKUP(F233,OFFSET(Hodnoc!$A$1:$C$28,0,IF(I233="Hory",0,IF(I233="Ledy",3,IF(I233="Písek",6,IF(I233="Skalky",9,IF(I233="Boulder",12,"chyba")))))),IF(J233="A",2,3),0)*VLOOKUP(G233,Hodnoc!$P$1:$Q$11,2,0)</f>
        <v>32.4</v>
      </c>
    </row>
    <row r="234" spans="1:11" ht="12.75">
      <c r="A234" s="22">
        <v>233</v>
      </c>
      <c r="B234" s="23">
        <v>40118</v>
      </c>
      <c r="C234" s="23" t="s">
        <v>245</v>
      </c>
      <c r="D234" s="23" t="s">
        <v>925</v>
      </c>
      <c r="E234" s="22" t="s">
        <v>929</v>
      </c>
      <c r="F234" s="24">
        <v>4</v>
      </c>
      <c r="G234" s="25" t="s">
        <v>5</v>
      </c>
      <c r="H234" s="25" t="s">
        <v>2</v>
      </c>
      <c r="I234" s="25" t="s">
        <v>301</v>
      </c>
      <c r="J234" s="25" t="str">
        <f t="shared" si="12"/>
        <v>B</v>
      </c>
      <c r="K234" s="26">
        <f ca="1">VLOOKUP(F234,OFFSET(Hodnoc!$A$1:$C$28,0,IF(I234="Hory",0,IF(I234="Ledy",3,IF(I234="Písek",6,IF(I234="Skalky",9,IF(I234="Boulder",12,"chyba")))))),IF(J234="A",2,3),0)*VLOOKUP(G234,Hodnoc!$P$1:$Q$11,2,0)</f>
        <v>13</v>
      </c>
    </row>
    <row r="235" spans="1:11" ht="12.75">
      <c r="A235" s="22">
        <v>234</v>
      </c>
      <c r="B235" s="23">
        <v>40146</v>
      </c>
      <c r="C235" s="23" t="s">
        <v>142</v>
      </c>
      <c r="D235" s="23"/>
      <c r="E235" s="22" t="s">
        <v>467</v>
      </c>
      <c r="F235" s="24" t="s">
        <v>76</v>
      </c>
      <c r="G235" s="25" t="s">
        <v>39</v>
      </c>
      <c r="H235" s="25" t="s">
        <v>2</v>
      </c>
      <c r="I235" s="25" t="s">
        <v>169</v>
      </c>
      <c r="J235" s="25" t="str">
        <f>IF(OR(G235="TR",G235="TRO"),"B","A")</f>
        <v>A</v>
      </c>
      <c r="K235" s="26">
        <f ca="1">VLOOKUP(F235,OFFSET(Hodnoc!$A$1:$C$28,0,IF(I235="Hory",0,IF(I235="Ledy",3,IF(I235="Písek",6,IF(I235="Skalky",9,IF(I235="Boulder",12,"chyba")))))),IF(J235="A",2,3),0)*VLOOKUP(G235,Hodnoc!$P$1:$Q$11,2,0)</f>
        <v>37.5</v>
      </c>
    </row>
    <row r="236" spans="1:11" ht="12.75">
      <c r="A236" s="22">
        <v>235</v>
      </c>
      <c r="B236" s="23">
        <v>40146</v>
      </c>
      <c r="C236" s="23" t="s">
        <v>142</v>
      </c>
      <c r="D236" s="23"/>
      <c r="E236" s="22" t="s">
        <v>238</v>
      </c>
      <c r="F236" s="24">
        <v>6</v>
      </c>
      <c r="G236" s="25" t="s">
        <v>39</v>
      </c>
      <c r="H236" s="25" t="s">
        <v>2</v>
      </c>
      <c r="I236" s="25" t="s">
        <v>169</v>
      </c>
      <c r="J236" s="25" t="str">
        <f>IF(OR(G236="TR",G236="TRO"),"B","A")</f>
        <v>A</v>
      </c>
      <c r="K236" s="26">
        <f ca="1">VLOOKUP(F236,OFFSET(Hodnoc!$A$1:$C$28,0,IF(I236="Hory",0,IF(I236="Ledy",3,IF(I236="Písek",6,IF(I236="Skalky",9,IF(I236="Boulder",12,"chyba")))))),IF(J236="A",2,3),0)*VLOOKUP(G236,Hodnoc!$P$1:$Q$11,2,0)</f>
        <v>27</v>
      </c>
    </row>
    <row r="237" spans="1:11" ht="12.75">
      <c r="A237" s="22">
        <v>236</v>
      </c>
      <c r="B237" s="23">
        <v>40146</v>
      </c>
      <c r="C237" s="23" t="s">
        <v>142</v>
      </c>
      <c r="D237" s="23"/>
      <c r="E237" s="22" t="s">
        <v>171</v>
      </c>
      <c r="F237" s="24" t="s">
        <v>75</v>
      </c>
      <c r="G237" s="25" t="s">
        <v>39</v>
      </c>
      <c r="H237" s="25" t="s">
        <v>2</v>
      </c>
      <c r="I237" s="25" t="s">
        <v>169</v>
      </c>
      <c r="J237" s="25" t="str">
        <f>IF(OR(G237="TR",G237="TRO"),"B","A")</f>
        <v>A</v>
      </c>
      <c r="K237" s="26">
        <f ca="1">VLOOKUP(F237,OFFSET(Hodnoc!$A$1:$C$28,0,IF(I237="Hory",0,IF(I237="Ledy",3,IF(I237="Písek",6,IF(I237="Skalky",9,IF(I237="Boulder",12,"chyba")))))),IF(J237="A",2,3),0)*VLOOKUP(G237,Hodnoc!$P$1:$Q$11,2,0)</f>
        <v>31.5</v>
      </c>
    </row>
    <row r="238" spans="1:11" ht="12.75">
      <c r="A238" s="22">
        <v>237</v>
      </c>
      <c r="B238" s="23">
        <v>40146</v>
      </c>
      <c r="C238" s="23" t="s">
        <v>142</v>
      </c>
      <c r="D238" s="23"/>
      <c r="E238" s="22" t="s">
        <v>167</v>
      </c>
      <c r="F238" s="24" t="s">
        <v>74</v>
      </c>
      <c r="G238" s="25" t="s">
        <v>39</v>
      </c>
      <c r="H238" s="25" t="s">
        <v>2</v>
      </c>
      <c r="I238" s="25" t="s">
        <v>169</v>
      </c>
      <c r="J238" s="25" t="str">
        <f>IF(OR(G238="TR",G238="TRO"),"B","A")</f>
        <v>A</v>
      </c>
      <c r="K238" s="26">
        <f ca="1">VLOOKUP(F238,OFFSET(Hodnoc!$A$1:$C$28,0,IF(I238="Hory",0,IF(I238="Ledy",3,IF(I238="Písek",6,IF(I238="Skalky",9,IF(I238="Boulder",12,"chyba")))))),IF(J238="A",2,3),0)*VLOOKUP(G238,Hodnoc!$P$1:$Q$11,2,0)</f>
        <v>24</v>
      </c>
    </row>
    <row r="239" spans="1:11" ht="12.75">
      <c r="A239" s="22">
        <v>238</v>
      </c>
      <c r="B239" s="23">
        <v>40146</v>
      </c>
      <c r="C239" s="23" t="s">
        <v>142</v>
      </c>
      <c r="D239" s="23"/>
      <c r="E239" s="22" t="s">
        <v>420</v>
      </c>
      <c r="F239" s="24">
        <v>5</v>
      </c>
      <c r="G239" s="25" t="s">
        <v>39</v>
      </c>
      <c r="H239" s="25" t="s">
        <v>2</v>
      </c>
      <c r="I239" s="25" t="s">
        <v>169</v>
      </c>
      <c r="J239" s="25" t="str">
        <f>IF(OR(G239="TR",G239="TRO"),"B","A")</f>
        <v>A</v>
      </c>
      <c r="K239" s="26">
        <f ca="1">VLOOKUP(F239,OFFSET(Hodnoc!$A$1:$C$28,0,IF(I239="Hory",0,IF(I239="Ledy",3,IF(I239="Písek",6,IF(I239="Skalky",9,IF(I239="Boulder",12,"chyba")))))),IF(J239="A",2,3),0)*VLOOKUP(G239,Hodnoc!$P$1:$Q$11,2,0)</f>
        <v>16.5</v>
      </c>
    </row>
  </sheetData>
  <sheetProtection autoFilter="0"/>
  <conditionalFormatting sqref="H2:H202">
    <cfRule type="cellIs" priority="7" dxfId="2" operator="equal" stopIfTrue="1">
      <formula>"Honza"</formula>
    </cfRule>
    <cfRule type="cellIs" priority="8" dxfId="1" operator="equal" stopIfTrue="1">
      <formula>"Zyký"</formula>
    </cfRule>
    <cfRule type="cellIs" priority="9" dxfId="0" operator="equal" stopIfTrue="1">
      <formula>"Péťa"</formula>
    </cfRule>
  </conditionalFormatting>
  <conditionalFormatting sqref="H203:H234">
    <cfRule type="cellIs" priority="4" dxfId="2" operator="equal" stopIfTrue="1">
      <formula>"Honza"</formula>
    </cfRule>
    <cfRule type="cellIs" priority="5" dxfId="1" operator="equal" stopIfTrue="1">
      <formula>"Zyký"</formula>
    </cfRule>
    <cfRule type="cellIs" priority="6" dxfId="0" operator="equal" stopIfTrue="1">
      <formula>"Péťa"</formula>
    </cfRule>
  </conditionalFormatting>
  <conditionalFormatting sqref="H235:H239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203"/>
  <sheetViews>
    <sheetView zoomScalePageLayoutView="0" workbookViewId="0" topLeftCell="A1">
      <pane ySplit="1" topLeftCell="A170" activePane="bottomLeft" state="frozen"/>
      <selection pane="topLeft" activeCell="A1" sqref="A1"/>
      <selection pane="bottomLeft" activeCell="K188" sqref="K188"/>
    </sheetView>
  </sheetViews>
  <sheetFormatPr defaultColWidth="10.421875" defaultRowHeight="12.75"/>
  <cols>
    <col min="1" max="1" width="4.00390625" style="0" bestFit="1" customWidth="1"/>
    <col min="2" max="2" width="10.140625" style="0" bestFit="1" customWidth="1"/>
    <col min="3" max="3" width="19.140625" style="0" customWidth="1"/>
    <col min="4" max="4" width="18.8515625" style="0" bestFit="1" customWidth="1"/>
    <col min="5" max="5" width="23.7109375" style="0" bestFit="1" customWidth="1"/>
    <col min="6" max="6" width="5.7109375" style="0" bestFit="1" customWidth="1"/>
    <col min="7" max="7" width="8.00390625" style="0" bestFit="1" customWidth="1"/>
    <col min="8" max="8" width="6.421875" style="0" bestFit="1" customWidth="1"/>
    <col min="9" max="9" width="7.00390625" style="0" bestFit="1" customWidth="1"/>
    <col min="10" max="10" width="6.8515625" style="0" bestFit="1" customWidth="1"/>
    <col min="11" max="11" width="5.57421875" style="0" bestFit="1" customWidth="1"/>
    <col min="12" max="12" width="5.140625" style="0" bestFit="1" customWidth="1"/>
    <col min="13" max="13" width="7.421875" style="0" bestFit="1" customWidth="1"/>
    <col min="14" max="14" width="3.140625" style="0" bestFit="1" customWidth="1"/>
    <col min="15" max="15" width="4.57421875" style="0" bestFit="1" customWidth="1"/>
    <col min="16" max="16" width="7.00390625" style="0" bestFit="1" customWidth="1"/>
    <col min="17" max="17" width="4.00390625" style="0" bestFit="1" customWidth="1"/>
  </cols>
  <sheetData>
    <row r="1" spans="1:17" ht="12.75">
      <c r="A1" s="6" t="s">
        <v>43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45</v>
      </c>
      <c r="G1" s="6" t="s">
        <v>4</v>
      </c>
      <c r="H1" s="6" t="s">
        <v>49</v>
      </c>
      <c r="I1" s="6" t="s">
        <v>35</v>
      </c>
      <c r="J1" s="6" t="s">
        <v>36</v>
      </c>
      <c r="K1" s="6" t="s">
        <v>6</v>
      </c>
      <c r="L1" s="6" t="s">
        <v>89</v>
      </c>
      <c r="M1" s="21" t="s">
        <v>98</v>
      </c>
      <c r="O1" s="6" t="s">
        <v>51</v>
      </c>
      <c r="P1">
        <f>SUM(K:K)</f>
        <v>5250.4</v>
      </c>
      <c r="Q1">
        <f>COUNT(K2:K794)</f>
        <v>202</v>
      </c>
    </row>
    <row r="2" spans="1:11" ht="12.75">
      <c r="A2" s="22">
        <v>1</v>
      </c>
      <c r="B2" s="23">
        <v>39911</v>
      </c>
      <c r="C2" s="23" t="s">
        <v>142</v>
      </c>
      <c r="D2" s="23"/>
      <c r="E2" s="23" t="s">
        <v>168</v>
      </c>
      <c r="F2" s="27" t="s">
        <v>75</v>
      </c>
      <c r="G2" s="25" t="s">
        <v>38</v>
      </c>
      <c r="H2" s="25" t="s">
        <v>44</v>
      </c>
      <c r="I2" s="25" t="s">
        <v>169</v>
      </c>
      <c r="J2" s="25" t="str">
        <f>IF(OR(G2="TR",G2="TRO"),"B","A")</f>
        <v>A</v>
      </c>
      <c r="K2" s="26">
        <f ca="1">VLOOKUP(F2,OFFSET(Hodnoc!$A$1:$C$28,0,IF(I2="Hory",0,IF(I2="Ledy",3,IF(I2="Písek",6,IF(I2="Skalky",9,IF(I2="Boulder",12,"chyba")))))),IF(J2="A",2,3),0)*VLOOKUP(G2,Hodnoc!$P$1:$Q$11,2,0)</f>
        <v>37.800000000000004</v>
      </c>
    </row>
    <row r="3" spans="1:11" ht="12.75">
      <c r="A3" s="22">
        <v>2</v>
      </c>
      <c r="B3" s="23">
        <v>39911</v>
      </c>
      <c r="C3" s="23" t="s">
        <v>142</v>
      </c>
      <c r="D3" s="23"/>
      <c r="E3" s="22" t="s">
        <v>167</v>
      </c>
      <c r="F3" s="27" t="s">
        <v>74</v>
      </c>
      <c r="G3" s="25" t="s">
        <v>40</v>
      </c>
      <c r="H3" s="25" t="s">
        <v>44</v>
      </c>
      <c r="I3" s="25" t="s">
        <v>169</v>
      </c>
      <c r="J3" s="25" t="str">
        <f>IF(OR(G3="TR",G3="TRO"),"B","A")</f>
        <v>A</v>
      </c>
      <c r="K3" s="26">
        <f ca="1">VLOOKUP(F3,OFFSET(Hodnoc!$A$1:$C$28,0,IF(I3="Hory",0,IF(I3="Ledy",3,IF(I3="Písek",6,IF(I3="Skalky",9,IF(I3="Boulder",12,"chyba")))))),IF(J3="A",2,3),0)*VLOOKUP(G3,Hodnoc!$P$1:$Q$11,2,0)</f>
        <v>24</v>
      </c>
    </row>
    <row r="4" spans="1:11" ht="12.75">
      <c r="A4" s="22">
        <v>3</v>
      </c>
      <c r="B4" s="23">
        <v>39911</v>
      </c>
      <c r="C4" s="23" t="s">
        <v>142</v>
      </c>
      <c r="D4" s="23"/>
      <c r="E4" s="22" t="s">
        <v>170</v>
      </c>
      <c r="F4" s="27" t="s">
        <v>65</v>
      </c>
      <c r="G4" s="25" t="s">
        <v>145</v>
      </c>
      <c r="H4" s="25" t="s">
        <v>44</v>
      </c>
      <c r="I4" s="25" t="s">
        <v>169</v>
      </c>
      <c r="J4" s="25" t="str">
        <f>IF(OR(G4="TR",G4="TRO"),"B","A")</f>
        <v>B</v>
      </c>
      <c r="K4" s="26">
        <f ca="1">VLOOKUP(F4,OFFSET(Hodnoc!$A$1:$C$28,0,IF(I4="Hory",0,IF(I4="Ledy",3,IF(I4="Písek",6,IF(I4="Skalky",9,IF(I4="Boulder",12,"chyba")))))),IF(J4="A",2,3),0)*VLOOKUP(G4,Hodnoc!$P$1:$Q$11,2,0)</f>
        <v>18</v>
      </c>
    </row>
    <row r="5" spans="1:11" ht="12.75">
      <c r="A5" s="22">
        <v>4</v>
      </c>
      <c r="B5" s="23">
        <v>39911</v>
      </c>
      <c r="C5" s="23" t="s">
        <v>142</v>
      </c>
      <c r="D5" s="23"/>
      <c r="E5" s="22" t="s">
        <v>171</v>
      </c>
      <c r="F5" s="27" t="s">
        <v>75</v>
      </c>
      <c r="G5" s="25" t="s">
        <v>5</v>
      </c>
      <c r="H5" s="25" t="s">
        <v>44</v>
      </c>
      <c r="I5" s="25" t="s">
        <v>169</v>
      </c>
      <c r="J5" s="25" t="str">
        <f aca="true" t="shared" si="0" ref="J5:J12">IF(OR(G5="TR",G5="TRO"),"B","A")</f>
        <v>B</v>
      </c>
      <c r="K5" s="26">
        <f ca="1">VLOOKUP(F5,OFFSET(Hodnoc!$A$1:$C$28,0,IF(I5="Hory",0,IF(I5="Ledy",3,IF(I5="Písek",6,IF(I5="Skalky",9,IF(I5="Boulder",12,"chyba")))))),IF(J5="A",2,3),0)*VLOOKUP(G5,Hodnoc!$P$1:$Q$11,2,0)</f>
        <v>13</v>
      </c>
    </row>
    <row r="6" spans="1:11" ht="12.75">
      <c r="A6" s="22">
        <v>5</v>
      </c>
      <c r="B6" s="23">
        <v>39914</v>
      </c>
      <c r="C6" s="23" t="s">
        <v>142</v>
      </c>
      <c r="D6" s="23"/>
      <c r="E6" s="22" t="s">
        <v>172</v>
      </c>
      <c r="F6" s="24" t="s">
        <v>74</v>
      </c>
      <c r="G6" s="25" t="s">
        <v>38</v>
      </c>
      <c r="H6" s="25" t="s">
        <v>44</v>
      </c>
      <c r="I6" s="25" t="s">
        <v>169</v>
      </c>
      <c r="J6" s="25" t="str">
        <f t="shared" si="0"/>
        <v>A</v>
      </c>
      <c r="K6" s="26">
        <f ca="1">VLOOKUP(F6,OFFSET(Hodnoc!$A$1:$C$28,0,IF(I6="Hory",0,IF(I6="Ledy",3,IF(I6="Písek",6,IF(I6="Skalky",9,IF(I6="Boulder",12,"chyba")))))),IF(J6="A",2,3),0)*VLOOKUP(G6,Hodnoc!$P$1:$Q$11,2,0)</f>
        <v>28.8</v>
      </c>
    </row>
    <row r="7" spans="1:11" ht="12.75">
      <c r="A7" s="22">
        <v>6</v>
      </c>
      <c r="B7" s="23">
        <v>39914</v>
      </c>
      <c r="C7" s="23" t="s">
        <v>142</v>
      </c>
      <c r="D7" s="23"/>
      <c r="E7" s="22" t="s">
        <v>173</v>
      </c>
      <c r="F7" s="55">
        <v>6</v>
      </c>
      <c r="G7" s="25" t="s">
        <v>38</v>
      </c>
      <c r="H7" s="25" t="s">
        <v>44</v>
      </c>
      <c r="I7" s="25" t="s">
        <v>169</v>
      </c>
      <c r="J7" s="25" t="str">
        <f t="shared" si="0"/>
        <v>A</v>
      </c>
      <c r="K7" s="26">
        <f ca="1">VLOOKUP(F7,OFFSET(Hodnoc!$A$1:$C$28,0,IF(I7="Hory",0,IF(I7="Ledy",3,IF(I7="Písek",6,IF(I7="Skalky",9,IF(I7="Boulder",12,"chyba")))))),IF(J7="A",2,3),0)*VLOOKUP(G7,Hodnoc!$P$1:$Q$11,2,0)</f>
        <v>32.4</v>
      </c>
    </row>
    <row r="8" spans="1:11" ht="12.75">
      <c r="A8" s="22">
        <v>7</v>
      </c>
      <c r="B8" s="23">
        <v>39914</v>
      </c>
      <c r="C8" s="23" t="s">
        <v>142</v>
      </c>
      <c r="D8" s="23" t="s">
        <v>209</v>
      </c>
      <c r="E8" s="22" t="s">
        <v>175</v>
      </c>
      <c r="F8" s="27" t="s">
        <v>74</v>
      </c>
      <c r="G8" s="47" t="s">
        <v>40</v>
      </c>
      <c r="H8" s="25" t="s">
        <v>44</v>
      </c>
      <c r="I8" s="25" t="s">
        <v>169</v>
      </c>
      <c r="J8" s="25" t="str">
        <f>IF(OR(G8="TR",G8="TRO"),"B","A")</f>
        <v>A</v>
      </c>
      <c r="K8" s="26">
        <f ca="1">VLOOKUP(F8,OFFSET(Hodnoc!$A$1:$C$28,0,IF(I8="Hory",0,IF(I8="Ledy",3,IF(I8="Písek",6,IF(I8="Skalky",9,IF(I8="Boulder",12,"chyba")))))),IF(J8="A",2,3),0)*VLOOKUP(G8,Hodnoc!$P$1:$Q$11,2,0)</f>
        <v>24</v>
      </c>
    </row>
    <row r="9" spans="1:11" ht="12.75">
      <c r="A9" s="22">
        <v>8</v>
      </c>
      <c r="B9" s="23">
        <v>39914</v>
      </c>
      <c r="C9" s="23" t="s">
        <v>142</v>
      </c>
      <c r="D9" s="23" t="s">
        <v>209</v>
      </c>
      <c r="E9" s="50" t="s">
        <v>174</v>
      </c>
      <c r="F9" s="3" t="s">
        <v>76</v>
      </c>
      <c r="G9" s="47" t="s">
        <v>40</v>
      </c>
      <c r="H9" s="25" t="s">
        <v>44</v>
      </c>
      <c r="I9" s="25" t="s">
        <v>169</v>
      </c>
      <c r="J9" s="25" t="str">
        <f t="shared" si="0"/>
        <v>A</v>
      </c>
      <c r="K9" s="26">
        <f ca="1">VLOOKUP(F9,OFFSET(Hodnoc!$A$1:$C$28,0,IF(I9="Hory",0,IF(I9="Ledy",3,IF(I9="Písek",6,IF(I9="Skalky",9,IF(I9="Boulder",12,"chyba")))))),IF(J9="A",2,3),0)*VLOOKUP(G9,Hodnoc!$P$1:$Q$11,2,0)</f>
        <v>37.5</v>
      </c>
    </row>
    <row r="10" spans="1:11" ht="12.75">
      <c r="A10" s="22">
        <v>9</v>
      </c>
      <c r="B10" s="23">
        <v>39914</v>
      </c>
      <c r="C10" s="23" t="s">
        <v>142</v>
      </c>
      <c r="D10" s="23" t="s">
        <v>209</v>
      </c>
      <c r="E10" s="50" t="s">
        <v>176</v>
      </c>
      <c r="F10" s="3">
        <v>6</v>
      </c>
      <c r="G10" s="47" t="s">
        <v>40</v>
      </c>
      <c r="H10" s="25" t="s">
        <v>44</v>
      </c>
      <c r="I10" s="25" t="s">
        <v>169</v>
      </c>
      <c r="J10" s="25" t="str">
        <f t="shared" si="0"/>
        <v>A</v>
      </c>
      <c r="K10" s="26">
        <f ca="1">VLOOKUP(F10,OFFSET(Hodnoc!$A$1:$C$28,0,IF(I10="Hory",0,IF(I10="Ledy",3,IF(I10="Písek",6,IF(I10="Skalky",9,IF(I10="Boulder",12,"chyba")))))),IF(J10="A",2,3),0)*VLOOKUP(G10,Hodnoc!$P$1:$Q$11,2,0)</f>
        <v>27</v>
      </c>
    </row>
    <row r="11" spans="1:11" ht="12.75">
      <c r="A11" s="22">
        <v>10</v>
      </c>
      <c r="B11" s="23">
        <v>39914</v>
      </c>
      <c r="C11" s="23" t="s">
        <v>142</v>
      </c>
      <c r="D11" s="23"/>
      <c r="E11" s="50" t="s">
        <v>182</v>
      </c>
      <c r="F11" s="3">
        <v>6</v>
      </c>
      <c r="G11" s="47" t="s">
        <v>40</v>
      </c>
      <c r="H11" s="25" t="s">
        <v>44</v>
      </c>
      <c r="I11" s="25" t="s">
        <v>169</v>
      </c>
      <c r="J11" s="25" t="str">
        <f>IF(OR(G11="TR",G11="TRO"),"B","A")</f>
        <v>A</v>
      </c>
      <c r="K11" s="26">
        <f ca="1">VLOOKUP(F11,OFFSET(Hodnoc!$A$1:$C$28,0,IF(I11="Hory",0,IF(I11="Ledy",3,IF(I11="Písek",6,IF(I11="Skalky",9,IF(I11="Boulder",12,"chyba")))))),IF(J11="A",2,3),0)*VLOOKUP(G11,Hodnoc!$P$1:$Q$11,2,0)</f>
        <v>27</v>
      </c>
    </row>
    <row r="12" spans="1:11" ht="12.75">
      <c r="A12" s="22">
        <v>11</v>
      </c>
      <c r="B12" s="23">
        <v>39914</v>
      </c>
      <c r="C12" s="23" t="s">
        <v>142</v>
      </c>
      <c r="D12" s="23"/>
      <c r="E12" s="50" t="s">
        <v>177</v>
      </c>
      <c r="F12" s="3">
        <v>6</v>
      </c>
      <c r="G12" s="47" t="s">
        <v>38</v>
      </c>
      <c r="H12" s="25" t="s">
        <v>44</v>
      </c>
      <c r="I12" s="25" t="s">
        <v>169</v>
      </c>
      <c r="J12" s="25" t="str">
        <f t="shared" si="0"/>
        <v>A</v>
      </c>
      <c r="K12" s="26">
        <f ca="1">VLOOKUP(F12,OFFSET(Hodnoc!$A$1:$C$28,0,IF(I12="Hory",0,IF(I12="Ledy",3,IF(I12="Písek",6,IF(I12="Skalky",9,IF(I12="Boulder",12,"chyba")))))),IF(J12="A",2,3),0)*VLOOKUP(G12,Hodnoc!$P$1:$Q$11,2,0)</f>
        <v>32.4</v>
      </c>
    </row>
    <row r="13" spans="1:11" ht="12.75">
      <c r="A13" s="22">
        <v>12</v>
      </c>
      <c r="B13" s="23">
        <v>39914</v>
      </c>
      <c r="C13" s="23" t="s">
        <v>142</v>
      </c>
      <c r="D13" s="23"/>
      <c r="E13" s="50" t="s">
        <v>178</v>
      </c>
      <c r="F13" s="3" t="s">
        <v>73</v>
      </c>
      <c r="G13" s="47" t="s">
        <v>179</v>
      </c>
      <c r="H13" s="25" t="s">
        <v>44</v>
      </c>
      <c r="I13" s="25" t="s">
        <v>169</v>
      </c>
      <c r="J13" s="25" t="str">
        <f aca="true" t="shared" si="1" ref="J13:J26">IF(OR(G13="TR",G13="TRO"),"B","A")</f>
        <v>A</v>
      </c>
      <c r="K13" s="26">
        <f ca="1">VLOOKUP(F13,OFFSET(Hodnoc!$A$1:$C$28,0,IF(I13="Hory",0,IF(I13="Ledy",3,IF(I13="Písek",6,IF(I13="Skalky",9,IF(I13="Boulder",12,"chyba")))))),IF(J13="A",2,3),0)*VLOOKUP(G13,Hodnoc!$P$1:$Q$11,2,0)</f>
        <v>19.5</v>
      </c>
    </row>
    <row r="14" spans="1:11" ht="12.75">
      <c r="A14" s="22">
        <v>13</v>
      </c>
      <c r="B14" s="23">
        <v>39914</v>
      </c>
      <c r="C14" s="23" t="s">
        <v>142</v>
      </c>
      <c r="D14" s="23"/>
      <c r="E14" s="50" t="s">
        <v>236</v>
      </c>
      <c r="F14" s="3" t="s">
        <v>74</v>
      </c>
      <c r="G14" s="47" t="s">
        <v>38</v>
      </c>
      <c r="H14" s="25" t="s">
        <v>44</v>
      </c>
      <c r="I14" s="25" t="s">
        <v>169</v>
      </c>
      <c r="J14" s="25" t="str">
        <f>IF(OR(G14="TR",G14="TRO"),"B","A")</f>
        <v>A</v>
      </c>
      <c r="K14" s="26">
        <f ca="1">VLOOKUP(F14,OFFSET(Hodnoc!$A$1:$C$28,0,IF(I14="Hory",0,IF(I14="Ledy",3,IF(I14="Písek",6,IF(I14="Skalky",9,IF(I14="Boulder",12,"chyba")))))),IF(J14="A",2,3),0)*VLOOKUP(G14,Hodnoc!$P$1:$Q$11,2,0)</f>
        <v>28.8</v>
      </c>
    </row>
    <row r="15" spans="1:11" ht="12.75">
      <c r="A15" s="22">
        <v>14</v>
      </c>
      <c r="B15" s="23">
        <v>39914</v>
      </c>
      <c r="C15" s="23" t="s">
        <v>142</v>
      </c>
      <c r="D15" s="23"/>
      <c r="E15" s="50" t="s">
        <v>181</v>
      </c>
      <c r="F15" s="3" t="s">
        <v>76</v>
      </c>
      <c r="G15" s="47" t="s">
        <v>179</v>
      </c>
      <c r="H15" s="25" t="s">
        <v>44</v>
      </c>
      <c r="I15" s="25" t="s">
        <v>169</v>
      </c>
      <c r="J15" s="25" t="str">
        <f t="shared" si="1"/>
        <v>A</v>
      </c>
      <c r="K15" s="26">
        <f ca="1">VLOOKUP(F15,OFFSET(Hodnoc!$A$1:$C$28,0,IF(I15="Hory",0,IF(I15="Ledy",3,IF(I15="Písek",6,IF(I15="Skalky",9,IF(I15="Boulder",12,"chyba")))))),IF(J15="A",2,3),0)*VLOOKUP(G15,Hodnoc!$P$1:$Q$11,2,0)</f>
        <v>37.5</v>
      </c>
    </row>
    <row r="16" spans="1:11" ht="12.75">
      <c r="A16" s="22">
        <v>15</v>
      </c>
      <c r="B16" s="23">
        <v>39914</v>
      </c>
      <c r="C16" s="23" t="s">
        <v>142</v>
      </c>
      <c r="D16" s="23"/>
      <c r="E16" s="50" t="s">
        <v>183</v>
      </c>
      <c r="F16" s="3" t="s">
        <v>75</v>
      </c>
      <c r="G16" s="47" t="s">
        <v>38</v>
      </c>
      <c r="H16" s="25" t="s">
        <v>44</v>
      </c>
      <c r="I16" s="25" t="s">
        <v>169</v>
      </c>
      <c r="J16" s="25" t="str">
        <f>IF(OR(G16="TR",G16="TRO"),"B","A")</f>
        <v>A</v>
      </c>
      <c r="K16" s="26">
        <f ca="1">VLOOKUP(F16,OFFSET(Hodnoc!$A$1:$C$28,0,IF(I16="Hory",0,IF(I16="Ledy",3,IF(I16="Písek",6,IF(I16="Skalky",9,IF(I16="Boulder",12,"chyba")))))),IF(J16="A",2,3),0)*VLOOKUP(G16,Hodnoc!$P$1:$Q$11,2,0)</f>
        <v>37.800000000000004</v>
      </c>
    </row>
    <row r="17" spans="1:11" ht="12.75">
      <c r="A17" s="22">
        <v>16</v>
      </c>
      <c r="B17" s="23">
        <v>39914</v>
      </c>
      <c r="C17" s="23" t="s">
        <v>142</v>
      </c>
      <c r="D17" s="23"/>
      <c r="E17" s="50" t="s">
        <v>180</v>
      </c>
      <c r="F17" s="3" t="s">
        <v>74</v>
      </c>
      <c r="G17" s="47" t="s">
        <v>179</v>
      </c>
      <c r="H17" s="25" t="s">
        <v>44</v>
      </c>
      <c r="I17" s="25" t="s">
        <v>169</v>
      </c>
      <c r="J17" s="25" t="str">
        <f t="shared" si="1"/>
        <v>A</v>
      </c>
      <c r="K17" s="26">
        <f ca="1">VLOOKUP(F17,OFFSET(Hodnoc!$A$1:$C$28,0,IF(I17="Hory",0,IF(I17="Ledy",3,IF(I17="Písek",6,IF(I17="Skalky",9,IF(I17="Boulder",12,"chyba")))))),IF(J17="A",2,3),0)*VLOOKUP(G17,Hodnoc!$P$1:$Q$11,2,0)</f>
        <v>24</v>
      </c>
    </row>
    <row r="18" spans="1:11" ht="12.75">
      <c r="A18" s="22">
        <v>17</v>
      </c>
      <c r="B18" s="23">
        <v>39919</v>
      </c>
      <c r="C18" s="23" t="s">
        <v>142</v>
      </c>
      <c r="D18" s="23"/>
      <c r="E18" s="50" t="s">
        <v>187</v>
      </c>
      <c r="F18" s="3">
        <v>6</v>
      </c>
      <c r="G18" s="47" t="s">
        <v>38</v>
      </c>
      <c r="H18" s="25" t="s">
        <v>44</v>
      </c>
      <c r="I18" s="25" t="s">
        <v>169</v>
      </c>
      <c r="J18" s="25" t="str">
        <f t="shared" si="1"/>
        <v>A</v>
      </c>
      <c r="K18" s="26">
        <f ca="1">VLOOKUP(F18,OFFSET(Hodnoc!$A$1:$C$28,0,IF(I18="Hory",0,IF(I18="Ledy",3,IF(I18="Písek",6,IF(I18="Skalky",9,IF(I18="Boulder",12,"chyba")))))),IF(J18="A",2,3),0)*VLOOKUP(G18,Hodnoc!$P$1:$Q$11,2,0)</f>
        <v>32.4</v>
      </c>
    </row>
    <row r="19" spans="1:11" ht="12.75">
      <c r="A19" s="22">
        <v>18</v>
      </c>
      <c r="B19" s="23">
        <v>39919</v>
      </c>
      <c r="C19" s="23" t="s">
        <v>142</v>
      </c>
      <c r="D19" s="23"/>
      <c r="E19" s="50" t="s">
        <v>218</v>
      </c>
      <c r="F19" s="3">
        <v>6</v>
      </c>
      <c r="G19" s="47" t="s">
        <v>40</v>
      </c>
      <c r="H19" s="25" t="s">
        <v>44</v>
      </c>
      <c r="I19" s="25" t="s">
        <v>169</v>
      </c>
      <c r="J19" s="25" t="str">
        <f t="shared" si="1"/>
        <v>A</v>
      </c>
      <c r="K19" s="26">
        <f ca="1">VLOOKUP(F19,OFFSET(Hodnoc!$A$1:$C$28,0,IF(I19="Hory",0,IF(I19="Ledy",3,IF(I19="Písek",6,IF(I19="Skalky",9,IF(I19="Boulder",12,"chyba")))))),IF(J19="A",2,3),0)*VLOOKUP(G19,Hodnoc!$P$1:$Q$11,2,0)</f>
        <v>27</v>
      </c>
    </row>
    <row r="20" spans="1:11" ht="12.75">
      <c r="A20" s="22">
        <v>19</v>
      </c>
      <c r="B20" s="23">
        <v>39919</v>
      </c>
      <c r="C20" s="23" t="s">
        <v>142</v>
      </c>
      <c r="D20" s="23"/>
      <c r="E20" s="50" t="s">
        <v>174</v>
      </c>
      <c r="F20" s="3" t="s">
        <v>76</v>
      </c>
      <c r="G20" s="47" t="s">
        <v>40</v>
      </c>
      <c r="H20" s="25" t="s">
        <v>44</v>
      </c>
      <c r="I20" s="25" t="s">
        <v>169</v>
      </c>
      <c r="J20" s="25" t="str">
        <f t="shared" si="1"/>
        <v>A</v>
      </c>
      <c r="K20" s="26">
        <f ca="1">VLOOKUP(F20,OFFSET(Hodnoc!$A$1:$C$28,0,IF(I20="Hory",0,IF(I20="Ledy",3,IF(I20="Písek",6,IF(I20="Skalky",9,IF(I20="Boulder",12,"chyba")))))),IF(J20="A",2,3),0)*VLOOKUP(G20,Hodnoc!$P$1:$Q$11,2,0)</f>
        <v>37.5</v>
      </c>
    </row>
    <row r="21" spans="1:11" ht="12.75">
      <c r="A21" s="22">
        <v>20</v>
      </c>
      <c r="B21" s="23">
        <v>39919</v>
      </c>
      <c r="C21" s="23" t="s">
        <v>142</v>
      </c>
      <c r="D21" s="23"/>
      <c r="E21" s="50" t="s">
        <v>219</v>
      </c>
      <c r="F21" s="3" t="s">
        <v>65</v>
      </c>
      <c r="G21" s="47" t="s">
        <v>39</v>
      </c>
      <c r="H21" s="25" t="s">
        <v>44</v>
      </c>
      <c r="I21" s="25" t="s">
        <v>169</v>
      </c>
      <c r="J21" s="25" t="str">
        <f t="shared" si="1"/>
        <v>A</v>
      </c>
      <c r="K21" s="26">
        <f ca="1">VLOOKUP(F21,OFFSET(Hodnoc!$A$1:$C$28,0,IF(I21="Hory",0,IF(I21="Ledy",3,IF(I21="Písek",6,IF(I21="Skalky",9,IF(I21="Boulder",12,"chyba")))))),IF(J21="A",2,3),0)*VLOOKUP(G21,Hodnoc!$P$1:$Q$11,2,0)</f>
        <v>57</v>
      </c>
    </row>
    <row r="22" spans="1:11" ht="12.75">
      <c r="A22" s="22">
        <v>21</v>
      </c>
      <c r="B22" s="23">
        <v>39919</v>
      </c>
      <c r="C22" s="23" t="s">
        <v>142</v>
      </c>
      <c r="D22" s="23"/>
      <c r="E22" s="50" t="s">
        <v>215</v>
      </c>
      <c r="F22" s="3">
        <v>7</v>
      </c>
      <c r="G22" s="47" t="s">
        <v>39</v>
      </c>
      <c r="H22" s="25" t="s">
        <v>44</v>
      </c>
      <c r="I22" s="25" t="s">
        <v>169</v>
      </c>
      <c r="J22" s="25" t="str">
        <f t="shared" si="1"/>
        <v>A</v>
      </c>
      <c r="K22" s="26">
        <f ca="1">VLOOKUP(F22,OFFSET(Hodnoc!$A$1:$C$28,0,IF(I22="Hory",0,IF(I22="Ledy",3,IF(I22="Písek",6,IF(I22="Skalky",9,IF(I22="Boulder",12,"chyba")))))),IF(J22="A",2,3),0)*VLOOKUP(G22,Hodnoc!$P$1:$Q$11,2,0)</f>
        <v>43.5</v>
      </c>
    </row>
    <row r="23" spans="1:11" ht="12.75">
      <c r="A23" s="22">
        <v>22</v>
      </c>
      <c r="B23" s="23">
        <v>39919</v>
      </c>
      <c r="C23" s="23" t="s">
        <v>142</v>
      </c>
      <c r="D23" s="23"/>
      <c r="E23" s="50" t="s">
        <v>220</v>
      </c>
      <c r="F23" s="3">
        <v>7</v>
      </c>
      <c r="G23" s="47" t="s">
        <v>38</v>
      </c>
      <c r="H23" s="25" t="s">
        <v>44</v>
      </c>
      <c r="I23" s="25" t="s">
        <v>169</v>
      </c>
      <c r="J23" s="25" t="str">
        <f t="shared" si="1"/>
        <v>A</v>
      </c>
      <c r="K23" s="26">
        <f ca="1">VLOOKUP(F23,OFFSET(Hodnoc!$A$1:$C$28,0,IF(I23="Hory",0,IF(I23="Ledy",3,IF(I23="Písek",6,IF(I23="Skalky",9,IF(I23="Boulder",12,"chyba")))))),IF(J23="A",2,3),0)*VLOOKUP(G23,Hodnoc!$P$1:$Q$11,2,0)</f>
        <v>52.2</v>
      </c>
    </row>
    <row r="24" spans="1:11" ht="12.75">
      <c r="A24" s="22">
        <v>23</v>
      </c>
      <c r="B24" s="23">
        <v>39919</v>
      </c>
      <c r="C24" s="23" t="s">
        <v>142</v>
      </c>
      <c r="D24" s="23"/>
      <c r="E24" s="22" t="s">
        <v>221</v>
      </c>
      <c r="F24" s="27" t="s">
        <v>75</v>
      </c>
      <c r="G24" s="25" t="s">
        <v>50</v>
      </c>
      <c r="H24" s="25" t="s">
        <v>44</v>
      </c>
      <c r="I24" s="25" t="s">
        <v>169</v>
      </c>
      <c r="J24" s="25" t="str">
        <f t="shared" si="1"/>
        <v>A</v>
      </c>
      <c r="K24" s="26">
        <f ca="1">VLOOKUP(F24,OFFSET(Hodnoc!$A$1:$C$28,0,IF(I24="Hory",0,IF(I24="Ledy",3,IF(I24="Písek",6,IF(I24="Skalky",9,IF(I24="Boulder",12,"chyba")))))),IF(J24="A",2,3),0)*VLOOKUP(G24,Hodnoc!$P$1:$Q$11,2,0)</f>
        <v>21</v>
      </c>
    </row>
    <row r="25" spans="1:11" ht="12.75">
      <c r="A25" s="22">
        <v>24</v>
      </c>
      <c r="B25" s="23">
        <v>39919</v>
      </c>
      <c r="C25" s="23" t="s">
        <v>142</v>
      </c>
      <c r="D25" s="23"/>
      <c r="E25" s="22" t="s">
        <v>217</v>
      </c>
      <c r="F25" s="27">
        <v>7</v>
      </c>
      <c r="G25" s="25" t="s">
        <v>39</v>
      </c>
      <c r="H25" s="25" t="s">
        <v>44</v>
      </c>
      <c r="I25" s="25" t="s">
        <v>169</v>
      </c>
      <c r="J25" s="25" t="str">
        <f t="shared" si="1"/>
        <v>A</v>
      </c>
      <c r="K25" s="26">
        <f ca="1">VLOOKUP(F25,OFFSET(Hodnoc!$A$1:$C$28,0,IF(I25="Hory",0,IF(I25="Ledy",3,IF(I25="Písek",6,IF(I25="Skalky",9,IF(I25="Boulder",12,"chyba")))))),IF(J25="A",2,3),0)*VLOOKUP(G25,Hodnoc!$P$1:$Q$11,2,0)</f>
        <v>43.5</v>
      </c>
    </row>
    <row r="26" spans="1:11" ht="12.75">
      <c r="A26" s="22">
        <v>25</v>
      </c>
      <c r="B26" s="23">
        <v>39919</v>
      </c>
      <c r="C26" s="23" t="s">
        <v>142</v>
      </c>
      <c r="D26" s="23"/>
      <c r="E26" s="22" t="s">
        <v>222</v>
      </c>
      <c r="F26" s="27">
        <v>5</v>
      </c>
      <c r="G26" s="25" t="s">
        <v>39</v>
      </c>
      <c r="H26" s="25" t="s">
        <v>44</v>
      </c>
      <c r="I26" s="25" t="s">
        <v>169</v>
      </c>
      <c r="J26" s="25" t="str">
        <f t="shared" si="1"/>
        <v>A</v>
      </c>
      <c r="K26" s="26">
        <f ca="1">VLOOKUP(F26,OFFSET(Hodnoc!$A$1:$C$28,0,IF(I26="Hory",0,IF(I26="Ledy",3,IF(I26="Písek",6,IF(I26="Skalky",9,IF(I26="Boulder",12,"chyba")))))),IF(J26="A",2,3),0)*VLOOKUP(G26,Hodnoc!$P$1:$Q$11,2,0)</f>
        <v>16.5</v>
      </c>
    </row>
    <row r="27" spans="1:11" ht="12.75">
      <c r="A27" s="22">
        <v>26</v>
      </c>
      <c r="B27" s="23">
        <v>39929</v>
      </c>
      <c r="C27" s="23" t="s">
        <v>302</v>
      </c>
      <c r="D27" s="23"/>
      <c r="E27" s="22" t="s">
        <v>303</v>
      </c>
      <c r="F27" s="27" t="s">
        <v>75</v>
      </c>
      <c r="G27" s="25" t="s">
        <v>179</v>
      </c>
      <c r="H27" s="25" t="s">
        <v>44</v>
      </c>
      <c r="I27" s="25" t="s">
        <v>169</v>
      </c>
      <c r="J27" s="25" t="str">
        <f>IF(OR(G27="TR",G27="TRO"),"B","A")</f>
        <v>A</v>
      </c>
      <c r="K27" s="26">
        <f ca="1">VLOOKUP(F27,OFFSET(Hodnoc!$A$1:$C$28,0,IF(I27="Hory",0,IF(I27="Ledy",3,IF(I27="Písek",6,IF(I27="Skalky",9,IF(I27="Boulder",12,"chyba")))))),IF(J27="A",2,3),0)*VLOOKUP(G27,Hodnoc!$P$1:$Q$11,2,0)</f>
        <v>31.5</v>
      </c>
    </row>
    <row r="28" spans="1:11" ht="12.75">
      <c r="A28" s="22">
        <v>27</v>
      </c>
      <c r="B28" s="23">
        <v>39929</v>
      </c>
      <c r="C28" s="23" t="s">
        <v>302</v>
      </c>
      <c r="D28" s="23"/>
      <c r="E28" s="22" t="s">
        <v>304</v>
      </c>
      <c r="F28" s="27" t="s">
        <v>76</v>
      </c>
      <c r="G28" s="25" t="s">
        <v>50</v>
      </c>
      <c r="H28" s="25" t="s">
        <v>44</v>
      </c>
      <c r="I28" s="25" t="s">
        <v>169</v>
      </c>
      <c r="J28" s="25" t="str">
        <f>IF(OR(G28="TR",G28="TRO"),"B","A")</f>
        <v>A</v>
      </c>
      <c r="K28" s="26">
        <f ca="1">VLOOKUP(F28,OFFSET(Hodnoc!$A$1:$C$28,0,IF(I28="Hory",0,IF(I28="Ledy",3,IF(I28="Písek",6,IF(I28="Skalky",9,IF(I28="Boulder",12,"chyba")))))),IF(J28="A",2,3),0)*VLOOKUP(G28,Hodnoc!$P$1:$Q$11,2,0)</f>
        <v>25</v>
      </c>
    </row>
    <row r="29" spans="1:11" ht="12.75">
      <c r="A29" s="22">
        <v>28</v>
      </c>
      <c r="B29" s="23">
        <v>39929</v>
      </c>
      <c r="C29" s="23" t="s">
        <v>302</v>
      </c>
      <c r="D29" s="23"/>
      <c r="E29" s="22" t="s">
        <v>305</v>
      </c>
      <c r="F29" s="27" t="s">
        <v>66</v>
      </c>
      <c r="G29" s="25" t="s">
        <v>40</v>
      </c>
      <c r="H29" s="25" t="s">
        <v>44</v>
      </c>
      <c r="I29" s="25" t="s">
        <v>169</v>
      </c>
      <c r="J29" s="25" t="str">
        <f>IF(OR(G29="TR",G29="TRO"),"B","A")</f>
        <v>A</v>
      </c>
      <c r="K29" s="26">
        <f ca="1">VLOOKUP(F29,OFFSET(Hodnoc!$A$1:$C$28,0,IF(I29="Hory",0,IF(I29="Ledy",3,IF(I29="Písek",6,IF(I29="Skalky",9,IF(I29="Boulder",12,"chyba")))))),IF(J29="A",2,3),0)*VLOOKUP(G29,Hodnoc!$P$1:$Q$11,2,0)</f>
        <v>49.5</v>
      </c>
    </row>
    <row r="30" spans="1:11" ht="12.75">
      <c r="A30" s="22">
        <v>29</v>
      </c>
      <c r="B30" s="23">
        <v>39929</v>
      </c>
      <c r="C30" s="23" t="s">
        <v>302</v>
      </c>
      <c r="D30" s="23"/>
      <c r="E30" s="22" t="s">
        <v>306</v>
      </c>
      <c r="F30" s="27" t="s">
        <v>75</v>
      </c>
      <c r="G30" s="25" t="s">
        <v>40</v>
      </c>
      <c r="H30" s="25" t="s">
        <v>44</v>
      </c>
      <c r="I30" s="25" t="s">
        <v>169</v>
      </c>
      <c r="J30" s="25" t="str">
        <f>IF(OR(G30="TR",G30="TRO"),"B","A")</f>
        <v>A</v>
      </c>
      <c r="K30" s="26">
        <f ca="1">VLOOKUP(F30,OFFSET(Hodnoc!$A$1:$C$28,0,IF(I30="Hory",0,IF(I30="Ledy",3,IF(I30="Písek",6,IF(I30="Skalky",9,IF(I30="Boulder",12,"chyba")))))),IF(J30="A",2,3),0)*VLOOKUP(G30,Hodnoc!$P$1:$Q$11,2,0)</f>
        <v>31.5</v>
      </c>
    </row>
    <row r="31" spans="1:11" ht="12.75">
      <c r="A31" s="22">
        <v>30</v>
      </c>
      <c r="B31" s="23">
        <v>39929</v>
      </c>
      <c r="C31" s="23" t="s">
        <v>302</v>
      </c>
      <c r="D31" s="23"/>
      <c r="E31" s="22" t="s">
        <v>304</v>
      </c>
      <c r="F31" s="27" t="s">
        <v>76</v>
      </c>
      <c r="G31" s="25" t="s">
        <v>39</v>
      </c>
      <c r="H31" s="25" t="s">
        <v>44</v>
      </c>
      <c r="I31" s="25" t="s">
        <v>169</v>
      </c>
      <c r="J31" s="25" t="str">
        <f aca="true" t="shared" si="2" ref="J31:J36">IF(OR(G31="TR",G31="TRO"),"B","A")</f>
        <v>A</v>
      </c>
      <c r="K31" s="26">
        <f ca="1">VLOOKUP(F31,OFFSET(Hodnoc!$A$1:$C$28,0,IF(I31="Hory",0,IF(I31="Ledy",3,IF(I31="Písek",6,IF(I31="Skalky",9,IF(I31="Boulder",12,"chyba")))))),IF(J31="A",2,3),0)*VLOOKUP(G31,Hodnoc!$P$1:$Q$11,2,0)</f>
        <v>37.5</v>
      </c>
    </row>
    <row r="32" spans="1:11" ht="12.75">
      <c r="A32" s="22">
        <v>31</v>
      </c>
      <c r="B32" s="23">
        <v>39936</v>
      </c>
      <c r="C32" s="23" t="s">
        <v>302</v>
      </c>
      <c r="D32" s="23"/>
      <c r="E32" s="22" t="s">
        <v>323</v>
      </c>
      <c r="F32" s="27">
        <v>6</v>
      </c>
      <c r="G32" s="25" t="s">
        <v>39</v>
      </c>
      <c r="H32" s="25" t="s">
        <v>44</v>
      </c>
      <c r="I32" s="25" t="s">
        <v>169</v>
      </c>
      <c r="J32" s="25" t="str">
        <f t="shared" si="2"/>
        <v>A</v>
      </c>
      <c r="K32" s="26">
        <f ca="1">VLOOKUP(F32,OFFSET(Hodnoc!$A$1:$C$28,0,IF(I32="Hory",0,IF(I32="Ledy",3,IF(I32="Písek",6,IF(I32="Skalky",9,IF(I32="Boulder",12,"chyba")))))),IF(J32="A",2,3),0)*VLOOKUP(G32,Hodnoc!$P$1:$Q$11,2,0)</f>
        <v>27</v>
      </c>
    </row>
    <row r="33" spans="1:11" ht="12.75">
      <c r="A33" s="22">
        <v>32</v>
      </c>
      <c r="B33" s="23">
        <v>39936</v>
      </c>
      <c r="C33" s="23" t="s">
        <v>302</v>
      </c>
      <c r="D33" s="23"/>
      <c r="E33" s="22" t="s">
        <v>324</v>
      </c>
      <c r="F33" s="27" t="s">
        <v>75</v>
      </c>
      <c r="G33" s="25" t="s">
        <v>39</v>
      </c>
      <c r="H33" s="25" t="s">
        <v>44</v>
      </c>
      <c r="I33" s="25" t="s">
        <v>169</v>
      </c>
      <c r="J33" s="25" t="str">
        <f t="shared" si="2"/>
        <v>A</v>
      </c>
      <c r="K33" s="26">
        <f ca="1">VLOOKUP(F33,OFFSET(Hodnoc!$A$1:$C$28,0,IF(I33="Hory",0,IF(I33="Ledy",3,IF(I33="Písek",6,IF(I33="Skalky",9,IF(I33="Boulder",12,"chyba")))))),IF(J33="A",2,3),0)*VLOOKUP(G33,Hodnoc!$P$1:$Q$11,2,0)</f>
        <v>31.5</v>
      </c>
    </row>
    <row r="34" spans="1:11" ht="12.75">
      <c r="A34" s="22">
        <v>33</v>
      </c>
      <c r="B34" s="23">
        <v>39936</v>
      </c>
      <c r="C34" s="23" t="s">
        <v>302</v>
      </c>
      <c r="D34" s="23"/>
      <c r="E34" s="22" t="s">
        <v>303</v>
      </c>
      <c r="F34" s="27" t="s">
        <v>75</v>
      </c>
      <c r="G34" s="25" t="s">
        <v>39</v>
      </c>
      <c r="H34" s="25" t="s">
        <v>44</v>
      </c>
      <c r="I34" s="25" t="s">
        <v>169</v>
      </c>
      <c r="J34" s="25" t="str">
        <f>IF(OR(G34="TR",G34="TRO"),"B","A")</f>
        <v>A</v>
      </c>
      <c r="K34" s="26">
        <f ca="1">VLOOKUP(F34,OFFSET(Hodnoc!$A$1:$C$28,0,IF(I34="Hory",0,IF(I34="Ledy",3,IF(I34="Písek",6,IF(I34="Skalky",9,IF(I34="Boulder",12,"chyba")))))),IF(J34="A",2,3),0)*VLOOKUP(G34,Hodnoc!$P$1:$Q$11,2,0)</f>
        <v>31.5</v>
      </c>
    </row>
    <row r="35" spans="1:11" ht="12.75">
      <c r="A35" s="22">
        <v>34</v>
      </c>
      <c r="B35" s="23">
        <v>39936</v>
      </c>
      <c r="C35" s="23" t="s">
        <v>302</v>
      </c>
      <c r="D35" s="23"/>
      <c r="E35" s="22" t="s">
        <v>325</v>
      </c>
      <c r="F35" s="27" t="s">
        <v>74</v>
      </c>
      <c r="G35" s="25" t="s">
        <v>40</v>
      </c>
      <c r="H35" s="25" t="s">
        <v>44</v>
      </c>
      <c r="I35" s="25" t="s">
        <v>169</v>
      </c>
      <c r="J35" s="25" t="str">
        <f t="shared" si="2"/>
        <v>A</v>
      </c>
      <c r="K35" s="26">
        <f ca="1">VLOOKUP(F35,OFFSET(Hodnoc!$A$1:$C$28,0,IF(I35="Hory",0,IF(I35="Ledy",3,IF(I35="Písek",6,IF(I35="Skalky",9,IF(I35="Boulder",12,"chyba")))))),IF(J35="A",2,3),0)*VLOOKUP(G35,Hodnoc!$P$1:$Q$11,2,0)</f>
        <v>24</v>
      </c>
    </row>
    <row r="36" spans="1:11" ht="12.75">
      <c r="A36" s="22">
        <v>35</v>
      </c>
      <c r="B36" s="23">
        <v>39936</v>
      </c>
      <c r="C36" s="23" t="s">
        <v>302</v>
      </c>
      <c r="D36" s="23"/>
      <c r="E36" s="22" t="s">
        <v>310</v>
      </c>
      <c r="F36" s="27" t="s">
        <v>76</v>
      </c>
      <c r="G36" s="25" t="s">
        <v>40</v>
      </c>
      <c r="H36" s="25" t="s">
        <v>44</v>
      </c>
      <c r="I36" s="25" t="s">
        <v>169</v>
      </c>
      <c r="J36" s="25" t="str">
        <f t="shared" si="2"/>
        <v>A</v>
      </c>
      <c r="K36" s="26">
        <f ca="1">VLOOKUP(F36,OFFSET(Hodnoc!$A$1:$C$28,0,IF(I36="Hory",0,IF(I36="Ledy",3,IF(I36="Písek",6,IF(I36="Skalky",9,IF(I36="Boulder",12,"chyba")))))),IF(J36="A",2,3),0)*VLOOKUP(G36,Hodnoc!$P$1:$Q$11,2,0)</f>
        <v>37.5</v>
      </c>
    </row>
    <row r="37" spans="1:11" ht="12.75">
      <c r="A37" s="22">
        <v>36</v>
      </c>
      <c r="B37" s="23">
        <v>39942</v>
      </c>
      <c r="C37" s="23" t="s">
        <v>326</v>
      </c>
      <c r="D37" s="23"/>
      <c r="E37" s="22" t="s">
        <v>327</v>
      </c>
      <c r="F37" s="27" t="s">
        <v>20</v>
      </c>
      <c r="G37" s="25" t="s">
        <v>179</v>
      </c>
      <c r="H37" s="25" t="s">
        <v>44</v>
      </c>
      <c r="I37" s="25" t="s">
        <v>332</v>
      </c>
      <c r="J37" s="25" t="str">
        <f aca="true" t="shared" si="3" ref="J37:J45">IF(OR(G37="TR",G37="TRO"),"B","A")</f>
        <v>A</v>
      </c>
      <c r="K37" s="26">
        <f ca="1">VLOOKUP(F37,OFFSET(Hodnoc!$A$1:$C$28,0,IF(I37="Hory",0,IF(I37="Ledy",3,IF(I37="Písek",6,IF(I37="Skalky",9,IF(I37="Boulder",12,"chyba")))))),IF(J37="A",2,3),0)*VLOOKUP(G37,Hodnoc!$P$1:$Q$11,2,0)</f>
        <v>27</v>
      </c>
    </row>
    <row r="38" spans="1:11" ht="12.75">
      <c r="A38" s="22">
        <v>37</v>
      </c>
      <c r="B38" s="23">
        <v>39942</v>
      </c>
      <c r="C38" s="23" t="s">
        <v>326</v>
      </c>
      <c r="D38" s="23"/>
      <c r="E38" s="22" t="s">
        <v>328</v>
      </c>
      <c r="F38" s="27" t="s">
        <v>22</v>
      </c>
      <c r="G38" s="25" t="s">
        <v>179</v>
      </c>
      <c r="H38" s="25" t="s">
        <v>44</v>
      </c>
      <c r="I38" s="25" t="s">
        <v>332</v>
      </c>
      <c r="J38" s="25" t="str">
        <f t="shared" si="3"/>
        <v>A</v>
      </c>
      <c r="K38" s="26">
        <f ca="1">VLOOKUP(F38,OFFSET(Hodnoc!$A$1:$C$28,0,IF(I38="Hory",0,IF(I38="Ledy",3,IF(I38="Písek",6,IF(I38="Skalky",9,IF(I38="Boulder",12,"chyba")))))),IF(J38="A",2,3),0)*VLOOKUP(G38,Hodnoc!$P$1:$Q$11,2,0)</f>
        <v>36</v>
      </c>
    </row>
    <row r="39" spans="1:11" ht="12.75">
      <c r="A39" s="22">
        <v>38</v>
      </c>
      <c r="B39" s="23">
        <v>39942</v>
      </c>
      <c r="C39" s="23" t="s">
        <v>326</v>
      </c>
      <c r="D39" s="23"/>
      <c r="E39" s="22" t="s">
        <v>329</v>
      </c>
      <c r="F39" s="27" t="s">
        <v>20</v>
      </c>
      <c r="G39" s="25" t="s">
        <v>179</v>
      </c>
      <c r="H39" s="25" t="s">
        <v>44</v>
      </c>
      <c r="I39" s="25" t="s">
        <v>332</v>
      </c>
      <c r="J39" s="25" t="str">
        <f t="shared" si="3"/>
        <v>A</v>
      </c>
      <c r="K39" s="26">
        <f ca="1">VLOOKUP(F39,OFFSET(Hodnoc!$A$1:$C$28,0,IF(I39="Hory",0,IF(I39="Ledy",3,IF(I39="Písek",6,IF(I39="Skalky",9,IF(I39="Boulder",12,"chyba")))))),IF(J39="A",2,3),0)*VLOOKUP(G39,Hodnoc!$P$1:$Q$11,2,0)</f>
        <v>27</v>
      </c>
    </row>
    <row r="40" spans="1:11" ht="12.75">
      <c r="A40" s="22">
        <v>39</v>
      </c>
      <c r="B40" s="23">
        <v>39942</v>
      </c>
      <c r="C40" s="23" t="s">
        <v>326</v>
      </c>
      <c r="D40" s="23"/>
      <c r="E40" s="22" t="s">
        <v>330</v>
      </c>
      <c r="F40" s="27" t="s">
        <v>24</v>
      </c>
      <c r="G40" s="25" t="s">
        <v>5</v>
      </c>
      <c r="H40" s="25" t="s">
        <v>44</v>
      </c>
      <c r="I40" s="25" t="s">
        <v>332</v>
      </c>
      <c r="J40" s="25" t="str">
        <f t="shared" si="3"/>
        <v>B</v>
      </c>
      <c r="K40" s="26">
        <f ca="1">VLOOKUP(F40,OFFSET(Hodnoc!$A$1:$C$28,0,IF(I40="Hory",0,IF(I40="Ledy",3,IF(I40="Písek",6,IF(I40="Skalky",9,IF(I40="Boulder",12,"chyba")))))),IF(J40="A",2,3),0)*VLOOKUP(G40,Hodnoc!$P$1:$Q$11,2,0)</f>
        <v>16.900000000000002</v>
      </c>
    </row>
    <row r="41" spans="1:11" ht="12.75">
      <c r="A41" s="22">
        <v>40</v>
      </c>
      <c r="B41" s="23">
        <v>39942</v>
      </c>
      <c r="C41" s="23" t="s">
        <v>326</v>
      </c>
      <c r="D41" s="23"/>
      <c r="E41" s="22" t="s">
        <v>331</v>
      </c>
      <c r="F41" s="27" t="s">
        <v>20</v>
      </c>
      <c r="G41" s="25" t="s">
        <v>5</v>
      </c>
      <c r="H41" s="25" t="s">
        <v>44</v>
      </c>
      <c r="I41" s="25" t="s">
        <v>332</v>
      </c>
      <c r="J41" s="25" t="str">
        <f t="shared" si="3"/>
        <v>B</v>
      </c>
      <c r="K41" s="26">
        <f ca="1">VLOOKUP(F41,OFFSET(Hodnoc!$A$1:$C$28,0,IF(I41="Hory",0,IF(I41="Ledy",3,IF(I41="Písek",6,IF(I41="Skalky",9,IF(I41="Boulder",12,"chyba")))))),IF(J41="A",2,3),0)*VLOOKUP(G41,Hodnoc!$P$1:$Q$11,2,0)</f>
        <v>9.1</v>
      </c>
    </row>
    <row r="42" spans="1:11" ht="12.75">
      <c r="A42" s="22">
        <v>41</v>
      </c>
      <c r="B42" s="23">
        <v>39946</v>
      </c>
      <c r="C42" s="23" t="s">
        <v>142</v>
      </c>
      <c r="D42" s="23"/>
      <c r="E42" s="22" t="s">
        <v>177</v>
      </c>
      <c r="F42" s="24">
        <v>6</v>
      </c>
      <c r="G42" s="25" t="s">
        <v>39</v>
      </c>
      <c r="H42" s="25" t="s">
        <v>44</v>
      </c>
      <c r="I42" s="25" t="s">
        <v>169</v>
      </c>
      <c r="J42" s="25" t="str">
        <f t="shared" si="3"/>
        <v>A</v>
      </c>
      <c r="K42" s="26">
        <f ca="1">VLOOKUP(F42,OFFSET(Hodnoc!$A$1:$C$28,0,IF(I42="Hory",0,IF(I42="Ledy",3,IF(I42="Písek",6,IF(I42="Skalky",9,IF(I42="Boulder",12,"chyba")))))),IF(J42="A",2,3),0)*VLOOKUP(G42,Hodnoc!$P$1:$Q$11,2,0)</f>
        <v>27</v>
      </c>
    </row>
    <row r="43" spans="1:11" ht="12.75">
      <c r="A43" s="22">
        <v>42</v>
      </c>
      <c r="B43" s="23">
        <v>39946</v>
      </c>
      <c r="C43" s="23" t="s">
        <v>142</v>
      </c>
      <c r="D43" s="23"/>
      <c r="E43" s="22" t="s">
        <v>190</v>
      </c>
      <c r="F43" s="24" t="s">
        <v>73</v>
      </c>
      <c r="G43" s="25" t="s">
        <v>40</v>
      </c>
      <c r="H43" s="25" t="s">
        <v>44</v>
      </c>
      <c r="I43" s="25" t="s">
        <v>169</v>
      </c>
      <c r="J43" s="25" t="str">
        <f t="shared" si="3"/>
        <v>A</v>
      </c>
      <c r="K43" s="26">
        <f ca="1">VLOOKUP(F43,OFFSET(Hodnoc!$A$1:$C$28,0,IF(I43="Hory",0,IF(I43="Ledy",3,IF(I43="Písek",6,IF(I43="Skalky",9,IF(I43="Boulder",12,"chyba")))))),IF(J43="A",2,3),0)*VLOOKUP(G43,Hodnoc!$P$1:$Q$11,2,0)</f>
        <v>19.5</v>
      </c>
    </row>
    <row r="44" spans="1:11" ht="12.75">
      <c r="A44" s="22">
        <v>43</v>
      </c>
      <c r="B44" s="23">
        <v>39946</v>
      </c>
      <c r="C44" s="23" t="s">
        <v>142</v>
      </c>
      <c r="D44" s="23"/>
      <c r="E44" s="22" t="s">
        <v>417</v>
      </c>
      <c r="F44" s="24" t="s">
        <v>74</v>
      </c>
      <c r="G44" s="25" t="s">
        <v>39</v>
      </c>
      <c r="H44" s="25" t="s">
        <v>44</v>
      </c>
      <c r="I44" s="25" t="s">
        <v>169</v>
      </c>
      <c r="J44" s="25" t="str">
        <f t="shared" si="3"/>
        <v>A</v>
      </c>
      <c r="K44" s="26">
        <f ca="1">VLOOKUP(F44,OFFSET(Hodnoc!$A$1:$C$28,0,IF(I44="Hory",0,IF(I44="Ledy",3,IF(I44="Písek",6,IF(I44="Skalky",9,IF(I44="Boulder",12,"chyba")))))),IF(J44="A",2,3),0)*VLOOKUP(G44,Hodnoc!$P$1:$Q$11,2,0)</f>
        <v>24</v>
      </c>
    </row>
    <row r="45" spans="1:11" ht="12.75">
      <c r="A45" s="22">
        <v>44</v>
      </c>
      <c r="B45" s="23">
        <v>39946</v>
      </c>
      <c r="C45" s="23" t="s">
        <v>142</v>
      </c>
      <c r="D45" s="23"/>
      <c r="E45" s="22" t="s">
        <v>168</v>
      </c>
      <c r="F45" s="24" t="s">
        <v>75</v>
      </c>
      <c r="G45" s="25" t="s">
        <v>39</v>
      </c>
      <c r="H45" s="25" t="s">
        <v>44</v>
      </c>
      <c r="I45" s="25" t="s">
        <v>169</v>
      </c>
      <c r="J45" s="25" t="str">
        <f t="shared" si="3"/>
        <v>A</v>
      </c>
      <c r="K45" s="26">
        <f ca="1">VLOOKUP(F45,OFFSET(Hodnoc!$A$1:$C$28,0,IF(I45="Hory",0,IF(I45="Ledy",3,IF(I45="Písek",6,IF(I45="Skalky",9,IF(I45="Boulder",12,"chyba")))))),IF(J45="A",2,3),0)*VLOOKUP(G45,Hodnoc!$P$1:$Q$11,2,0)</f>
        <v>31.5</v>
      </c>
    </row>
    <row r="46" spans="1:11" ht="12.75">
      <c r="A46" s="22">
        <v>45</v>
      </c>
      <c r="B46" s="23">
        <v>39949</v>
      </c>
      <c r="C46" s="23" t="s">
        <v>142</v>
      </c>
      <c r="D46" s="23"/>
      <c r="E46" s="22" t="s">
        <v>234</v>
      </c>
      <c r="F46" s="27">
        <v>4</v>
      </c>
      <c r="G46" s="25" t="s">
        <v>5</v>
      </c>
      <c r="H46" s="25" t="s">
        <v>44</v>
      </c>
      <c r="I46" s="25" t="s">
        <v>169</v>
      </c>
      <c r="J46" s="25" t="str">
        <f aca="true" t="shared" si="4" ref="J46:J86">IF(OR(G46="TR",G46="TRO"),"B","A")</f>
        <v>B</v>
      </c>
      <c r="K46" s="26">
        <f ca="1">VLOOKUP(F46,OFFSET(Hodnoc!$A$1:$C$28,0,IF(I46="Hory",0,IF(I46="Ledy",3,IF(I46="Písek",6,IF(I46="Skalky",9,IF(I46="Boulder",12,"chyba")))))),IF(J46="A",2,3),0)*VLOOKUP(G46,Hodnoc!$P$1:$Q$11,2,0)</f>
        <v>3.9000000000000004</v>
      </c>
    </row>
    <row r="47" spans="1:11" ht="12.75">
      <c r="A47" s="22">
        <v>46</v>
      </c>
      <c r="B47" s="23">
        <v>39949</v>
      </c>
      <c r="C47" s="23" t="s">
        <v>142</v>
      </c>
      <c r="D47" s="23"/>
      <c r="E47" s="22" t="s">
        <v>175</v>
      </c>
      <c r="F47" s="27">
        <v>3</v>
      </c>
      <c r="G47" s="25" t="s">
        <v>5</v>
      </c>
      <c r="H47" s="25" t="s">
        <v>44</v>
      </c>
      <c r="I47" s="25" t="s">
        <v>169</v>
      </c>
      <c r="J47" s="25" t="str">
        <f t="shared" si="4"/>
        <v>B</v>
      </c>
      <c r="K47" s="26">
        <f ca="1">VLOOKUP(F47,OFFSET(Hodnoc!$A$1:$C$28,0,IF(I47="Hory",0,IF(I47="Ledy",3,IF(I47="Písek",6,IF(I47="Skalky",9,IF(I47="Boulder",12,"chyba")))))),IF(J47="A",2,3),0)*VLOOKUP(G47,Hodnoc!$P$1:$Q$11,2,0)</f>
        <v>1.3</v>
      </c>
    </row>
    <row r="48" spans="1:11" ht="12.75">
      <c r="A48" s="22">
        <v>47</v>
      </c>
      <c r="B48" s="23">
        <v>39949</v>
      </c>
      <c r="C48" s="23" t="s">
        <v>142</v>
      </c>
      <c r="D48" s="23"/>
      <c r="E48" s="22" t="s">
        <v>218</v>
      </c>
      <c r="F48" s="27">
        <v>6</v>
      </c>
      <c r="G48" s="25" t="s">
        <v>39</v>
      </c>
      <c r="H48" s="25" t="s">
        <v>44</v>
      </c>
      <c r="I48" s="25" t="s">
        <v>169</v>
      </c>
      <c r="J48" s="25" t="str">
        <f t="shared" si="4"/>
        <v>A</v>
      </c>
      <c r="K48" s="26">
        <f ca="1">VLOOKUP(F48,OFFSET(Hodnoc!$A$1:$C$28,0,IF(I48="Hory",0,IF(I48="Ledy",3,IF(I48="Písek",6,IF(I48="Skalky",9,IF(I48="Boulder",12,"chyba")))))),IF(J48="A",2,3),0)*VLOOKUP(G48,Hodnoc!$P$1:$Q$11,2,0)</f>
        <v>27</v>
      </c>
    </row>
    <row r="49" spans="1:11" ht="12.75">
      <c r="A49" s="22">
        <v>48</v>
      </c>
      <c r="B49" s="23">
        <v>39949</v>
      </c>
      <c r="C49" s="23" t="s">
        <v>142</v>
      </c>
      <c r="D49" s="23"/>
      <c r="E49" s="22" t="s">
        <v>173</v>
      </c>
      <c r="F49" s="27">
        <v>6</v>
      </c>
      <c r="G49" s="25" t="s">
        <v>5</v>
      </c>
      <c r="H49" s="25" t="s">
        <v>44</v>
      </c>
      <c r="I49" s="25" t="s">
        <v>169</v>
      </c>
      <c r="J49" s="25" t="str">
        <f t="shared" si="4"/>
        <v>B</v>
      </c>
      <c r="K49" s="26">
        <f ca="1">VLOOKUP(F49,OFFSET(Hodnoc!$A$1:$C$28,0,IF(I49="Hory",0,IF(I49="Ledy",3,IF(I49="Písek",6,IF(I49="Skalky",9,IF(I49="Boulder",12,"chyba")))))),IF(J49="A",2,3),0)*VLOOKUP(G49,Hodnoc!$P$1:$Q$11,2,0)</f>
        <v>10.4</v>
      </c>
    </row>
    <row r="50" spans="1:11" ht="12.75">
      <c r="A50" s="22">
        <v>49</v>
      </c>
      <c r="B50" s="23">
        <v>39949</v>
      </c>
      <c r="C50" s="23" t="s">
        <v>142</v>
      </c>
      <c r="D50" s="23"/>
      <c r="E50" s="22" t="s">
        <v>447</v>
      </c>
      <c r="F50" s="27">
        <v>4</v>
      </c>
      <c r="G50" s="25" t="s">
        <v>5</v>
      </c>
      <c r="H50" s="25" t="s">
        <v>44</v>
      </c>
      <c r="I50" s="25" t="s">
        <v>169</v>
      </c>
      <c r="J50" s="25" t="str">
        <f t="shared" si="4"/>
        <v>B</v>
      </c>
      <c r="K50" s="26">
        <f ca="1">VLOOKUP(F50,OFFSET(Hodnoc!$A$1:$C$28,0,IF(I50="Hory",0,IF(I50="Ledy",3,IF(I50="Písek",6,IF(I50="Skalky",9,IF(I50="Boulder",12,"chyba")))))),IF(J50="A",2,3),0)*VLOOKUP(G50,Hodnoc!$P$1:$Q$11,2,0)</f>
        <v>3.9000000000000004</v>
      </c>
    </row>
    <row r="51" spans="1:11" ht="12.75">
      <c r="A51" s="22">
        <v>50</v>
      </c>
      <c r="B51" s="23">
        <v>39949</v>
      </c>
      <c r="C51" s="23" t="s">
        <v>142</v>
      </c>
      <c r="D51" s="23"/>
      <c r="E51" s="22" t="s">
        <v>500</v>
      </c>
      <c r="F51" s="27">
        <v>2</v>
      </c>
      <c r="G51" s="25" t="s">
        <v>39</v>
      </c>
      <c r="H51" s="25" t="s">
        <v>44</v>
      </c>
      <c r="I51" s="25" t="s">
        <v>169</v>
      </c>
      <c r="J51" s="25" t="str">
        <f t="shared" si="4"/>
        <v>A</v>
      </c>
      <c r="K51" s="26">
        <f ca="1">VLOOKUP(F51,OFFSET(Hodnoc!$A$1:$C$28,0,IF(I51="Hory",0,IF(I51="Ledy",3,IF(I51="Písek",6,IF(I51="Skalky",9,IF(I51="Boulder",12,"chyba")))))),IF(J51="A",2,3),0)*VLOOKUP(G51,Hodnoc!$P$1:$Q$11,2,0)</f>
        <v>3</v>
      </c>
    </row>
    <row r="52" spans="1:11" ht="12.75">
      <c r="A52" s="22">
        <v>51</v>
      </c>
      <c r="B52" s="23">
        <v>39949</v>
      </c>
      <c r="C52" s="23" t="s">
        <v>142</v>
      </c>
      <c r="D52" s="23"/>
      <c r="E52" s="22" t="s">
        <v>235</v>
      </c>
      <c r="F52" s="24" t="s">
        <v>75</v>
      </c>
      <c r="G52" s="25" t="s">
        <v>39</v>
      </c>
      <c r="H52" s="25" t="s">
        <v>44</v>
      </c>
      <c r="I52" s="25" t="s">
        <v>169</v>
      </c>
      <c r="J52" s="25" t="str">
        <f t="shared" si="4"/>
        <v>A</v>
      </c>
      <c r="K52" s="26">
        <f ca="1">VLOOKUP(F52,OFFSET(Hodnoc!$A$1:$C$28,0,IF(I52="Hory",0,IF(I52="Ledy",3,IF(I52="Písek",6,IF(I52="Skalky",9,IF(I52="Boulder",12,"chyba")))))),IF(J52="A",2,3),0)*VLOOKUP(G52,Hodnoc!$P$1:$Q$11,2,0)</f>
        <v>31.5</v>
      </c>
    </row>
    <row r="53" spans="1:11" ht="12.75">
      <c r="A53" s="22">
        <v>52</v>
      </c>
      <c r="B53" s="23">
        <v>39949</v>
      </c>
      <c r="C53" s="23" t="s">
        <v>142</v>
      </c>
      <c r="D53" s="23"/>
      <c r="E53" s="22" t="s">
        <v>501</v>
      </c>
      <c r="F53" s="27">
        <v>4</v>
      </c>
      <c r="G53" s="25" t="s">
        <v>5</v>
      </c>
      <c r="H53" s="25" t="s">
        <v>44</v>
      </c>
      <c r="I53" s="25" t="s">
        <v>169</v>
      </c>
      <c r="J53" s="25" t="str">
        <f t="shared" si="4"/>
        <v>B</v>
      </c>
      <c r="K53" s="26">
        <f ca="1">VLOOKUP(F53,OFFSET(Hodnoc!$A$1:$C$28,0,IF(I53="Hory",0,IF(I53="Ledy",3,IF(I53="Písek",6,IF(I53="Skalky",9,IF(I53="Boulder",12,"chyba")))))),IF(J53="A",2,3),0)*VLOOKUP(G53,Hodnoc!$P$1:$Q$11,2,0)</f>
        <v>3.9000000000000004</v>
      </c>
    </row>
    <row r="54" spans="1:11" ht="12.75">
      <c r="A54" s="22">
        <v>53</v>
      </c>
      <c r="B54" s="23">
        <v>39949</v>
      </c>
      <c r="C54" s="23" t="s">
        <v>142</v>
      </c>
      <c r="D54" s="23"/>
      <c r="E54" s="22" t="s">
        <v>225</v>
      </c>
      <c r="F54" s="24" t="s">
        <v>73</v>
      </c>
      <c r="G54" s="25" t="s">
        <v>39</v>
      </c>
      <c r="H54" s="25" t="s">
        <v>44</v>
      </c>
      <c r="I54" s="25" t="s">
        <v>169</v>
      </c>
      <c r="J54" s="25" t="str">
        <f t="shared" si="4"/>
        <v>A</v>
      </c>
      <c r="K54" s="26">
        <f ca="1">VLOOKUP(F54,OFFSET(Hodnoc!$A$1:$C$28,0,IF(I54="Hory",0,IF(I54="Ledy",3,IF(I54="Písek",6,IF(I54="Skalky",9,IF(I54="Boulder",12,"chyba")))))),IF(J54="A",2,3),0)*VLOOKUP(G54,Hodnoc!$P$1:$Q$11,2,0)</f>
        <v>19.5</v>
      </c>
    </row>
    <row r="55" spans="1:11" ht="12.75">
      <c r="A55" s="22">
        <v>54</v>
      </c>
      <c r="B55" s="23">
        <v>39949</v>
      </c>
      <c r="C55" s="23" t="s">
        <v>142</v>
      </c>
      <c r="D55" s="23"/>
      <c r="E55" s="22" t="s">
        <v>187</v>
      </c>
      <c r="F55" s="27">
        <v>6</v>
      </c>
      <c r="G55" s="25" t="s">
        <v>5</v>
      </c>
      <c r="H55" s="25" t="s">
        <v>44</v>
      </c>
      <c r="I55" s="25" t="s">
        <v>169</v>
      </c>
      <c r="J55" s="25" t="str">
        <f t="shared" si="4"/>
        <v>B</v>
      </c>
      <c r="K55" s="26">
        <f ca="1">VLOOKUP(F55,OFFSET(Hodnoc!$A$1:$C$28,0,IF(I55="Hory",0,IF(I55="Ledy",3,IF(I55="Písek",6,IF(I55="Skalky",9,IF(I55="Boulder",12,"chyba")))))),IF(J55="A",2,3),0)*VLOOKUP(G55,Hodnoc!$P$1:$Q$11,2,0)</f>
        <v>10.4</v>
      </c>
    </row>
    <row r="56" spans="1:11" ht="12.75">
      <c r="A56" s="22">
        <v>55</v>
      </c>
      <c r="B56" s="23">
        <v>39949</v>
      </c>
      <c r="C56" s="23" t="s">
        <v>142</v>
      </c>
      <c r="D56" s="23"/>
      <c r="E56" s="22" t="s">
        <v>502</v>
      </c>
      <c r="F56" s="27">
        <v>3</v>
      </c>
      <c r="G56" s="25" t="s">
        <v>5</v>
      </c>
      <c r="H56" s="25" t="s">
        <v>44</v>
      </c>
      <c r="I56" s="25" t="s">
        <v>169</v>
      </c>
      <c r="J56" s="25" t="str">
        <f t="shared" si="4"/>
        <v>B</v>
      </c>
      <c r="K56" s="26">
        <f ca="1">VLOOKUP(F56,OFFSET(Hodnoc!$A$1:$C$28,0,IF(I56="Hory",0,IF(I56="Ledy",3,IF(I56="Písek",6,IF(I56="Skalky",9,IF(I56="Boulder",12,"chyba")))))),IF(J56="A",2,3),0)*VLOOKUP(G56,Hodnoc!$P$1:$Q$11,2,0)</f>
        <v>1.3</v>
      </c>
    </row>
    <row r="57" spans="1:11" ht="12.75">
      <c r="A57" s="22">
        <v>56</v>
      </c>
      <c r="B57" s="23">
        <v>39949</v>
      </c>
      <c r="C57" s="23" t="s">
        <v>142</v>
      </c>
      <c r="D57" s="23"/>
      <c r="E57" s="22" t="s">
        <v>442</v>
      </c>
      <c r="F57" s="27">
        <v>1</v>
      </c>
      <c r="G57" s="25" t="s">
        <v>39</v>
      </c>
      <c r="H57" s="25" t="s">
        <v>44</v>
      </c>
      <c r="I57" s="25" t="s">
        <v>169</v>
      </c>
      <c r="J57" s="25" t="str">
        <f t="shared" si="4"/>
        <v>A</v>
      </c>
      <c r="K57" s="26">
        <f ca="1">VLOOKUP(F57,OFFSET(Hodnoc!$A$1:$C$28,0,IF(I57="Hory",0,IF(I57="Ledy",3,IF(I57="Písek",6,IF(I57="Skalky",9,IF(I57="Boulder",12,"chyba")))))),IF(J57="A",2,3),0)*VLOOKUP(G57,Hodnoc!$P$1:$Q$11,2,0)</f>
        <v>1.5</v>
      </c>
    </row>
    <row r="58" spans="1:11" ht="12.75">
      <c r="A58" s="22">
        <v>57</v>
      </c>
      <c r="B58" s="23">
        <v>39949</v>
      </c>
      <c r="C58" s="23" t="s">
        <v>142</v>
      </c>
      <c r="D58" s="23"/>
      <c r="E58" s="22" t="s">
        <v>172</v>
      </c>
      <c r="F58" s="24" t="s">
        <v>74</v>
      </c>
      <c r="G58" s="25" t="s">
        <v>39</v>
      </c>
      <c r="H58" s="25" t="s">
        <v>44</v>
      </c>
      <c r="I58" s="25" t="s">
        <v>169</v>
      </c>
      <c r="J58" s="25" t="str">
        <f t="shared" si="4"/>
        <v>A</v>
      </c>
      <c r="K58" s="26">
        <f ca="1">VLOOKUP(F58,OFFSET(Hodnoc!$A$1:$C$28,0,IF(I58="Hory",0,IF(I58="Ledy",3,IF(I58="Písek",6,IF(I58="Skalky",9,IF(I58="Boulder",12,"chyba")))))),IF(J58="A",2,3),0)*VLOOKUP(G58,Hodnoc!$P$1:$Q$11,2,0)</f>
        <v>24</v>
      </c>
    </row>
    <row r="59" spans="1:11" ht="12.75">
      <c r="A59" s="22">
        <v>58</v>
      </c>
      <c r="B59" s="23">
        <v>39949</v>
      </c>
      <c r="C59" s="23" t="s">
        <v>142</v>
      </c>
      <c r="D59" s="23"/>
      <c r="E59" s="22" t="s">
        <v>438</v>
      </c>
      <c r="F59" s="27">
        <v>3</v>
      </c>
      <c r="G59" s="25" t="s">
        <v>5</v>
      </c>
      <c r="H59" s="25" t="s">
        <v>44</v>
      </c>
      <c r="I59" s="25" t="s">
        <v>169</v>
      </c>
      <c r="J59" s="25" t="str">
        <f t="shared" si="4"/>
        <v>B</v>
      </c>
      <c r="K59" s="26">
        <f ca="1">VLOOKUP(F59,OFFSET(Hodnoc!$A$1:$C$28,0,IF(I59="Hory",0,IF(I59="Ledy",3,IF(I59="Písek",6,IF(I59="Skalky",9,IF(I59="Boulder",12,"chyba")))))),IF(J59="A",2,3),0)*VLOOKUP(G59,Hodnoc!$P$1:$Q$11,2,0)</f>
        <v>1.3</v>
      </c>
    </row>
    <row r="60" spans="1:11" ht="12.75">
      <c r="A60" s="22">
        <v>59</v>
      </c>
      <c r="B60" s="23">
        <v>39949</v>
      </c>
      <c r="C60" s="23" t="s">
        <v>142</v>
      </c>
      <c r="D60" s="23"/>
      <c r="E60" s="22" t="s">
        <v>503</v>
      </c>
      <c r="F60" s="27">
        <v>5</v>
      </c>
      <c r="G60" s="25" t="s">
        <v>39</v>
      </c>
      <c r="H60" s="25" t="s">
        <v>44</v>
      </c>
      <c r="I60" s="25" t="s">
        <v>169</v>
      </c>
      <c r="J60" s="25" t="str">
        <f t="shared" si="4"/>
        <v>A</v>
      </c>
      <c r="K60" s="26">
        <f ca="1">VLOOKUP(F60,OFFSET(Hodnoc!$A$1:$C$28,0,IF(I60="Hory",0,IF(I60="Ledy",3,IF(I60="Písek",6,IF(I60="Skalky",9,IF(I60="Boulder",12,"chyba")))))),IF(J60="A",2,3),0)*VLOOKUP(G60,Hodnoc!$P$1:$Q$11,2,0)</f>
        <v>16.5</v>
      </c>
    </row>
    <row r="61" spans="1:11" ht="12.75">
      <c r="A61" s="22">
        <v>60</v>
      </c>
      <c r="B61" s="23">
        <v>39949</v>
      </c>
      <c r="C61" s="23" t="s">
        <v>142</v>
      </c>
      <c r="D61" s="23"/>
      <c r="E61" s="22" t="s">
        <v>504</v>
      </c>
      <c r="F61" s="27">
        <v>4</v>
      </c>
      <c r="G61" s="25" t="s">
        <v>5</v>
      </c>
      <c r="H61" s="25" t="s">
        <v>44</v>
      </c>
      <c r="I61" s="25" t="s">
        <v>169</v>
      </c>
      <c r="J61" s="25" t="str">
        <f t="shared" si="4"/>
        <v>B</v>
      </c>
      <c r="K61" s="26">
        <f ca="1">VLOOKUP(F61,OFFSET(Hodnoc!$A$1:$C$28,0,IF(I61="Hory",0,IF(I61="Ledy",3,IF(I61="Písek",6,IF(I61="Skalky",9,IF(I61="Boulder",12,"chyba")))))),IF(J61="A",2,3),0)*VLOOKUP(G61,Hodnoc!$P$1:$Q$11,2,0)</f>
        <v>3.9000000000000004</v>
      </c>
    </row>
    <row r="62" spans="1:11" ht="12.75">
      <c r="A62" s="22">
        <v>61</v>
      </c>
      <c r="B62" s="23">
        <v>39949</v>
      </c>
      <c r="C62" s="23" t="s">
        <v>142</v>
      </c>
      <c r="D62" s="23"/>
      <c r="E62" s="22" t="s">
        <v>453</v>
      </c>
      <c r="F62" s="27">
        <v>4</v>
      </c>
      <c r="G62" s="25" t="s">
        <v>5</v>
      </c>
      <c r="H62" s="25" t="s">
        <v>44</v>
      </c>
      <c r="I62" s="25" t="s">
        <v>169</v>
      </c>
      <c r="J62" s="25" t="str">
        <f t="shared" si="4"/>
        <v>B</v>
      </c>
      <c r="K62" s="26">
        <f ca="1">VLOOKUP(F62,OFFSET(Hodnoc!$A$1:$C$28,0,IF(I62="Hory",0,IF(I62="Ledy",3,IF(I62="Písek",6,IF(I62="Skalky",9,IF(I62="Boulder",12,"chyba")))))),IF(J62="A",2,3),0)*VLOOKUP(G62,Hodnoc!$P$1:$Q$11,2,0)</f>
        <v>3.9000000000000004</v>
      </c>
    </row>
    <row r="63" spans="1:11" ht="12.75">
      <c r="A63" s="22">
        <v>62</v>
      </c>
      <c r="B63" s="23">
        <v>39949</v>
      </c>
      <c r="C63" s="23" t="s">
        <v>142</v>
      </c>
      <c r="D63" s="23"/>
      <c r="E63" s="22" t="s">
        <v>182</v>
      </c>
      <c r="F63" s="27">
        <v>6</v>
      </c>
      <c r="G63" s="25" t="s">
        <v>39</v>
      </c>
      <c r="H63" s="25" t="s">
        <v>44</v>
      </c>
      <c r="I63" s="25" t="s">
        <v>169</v>
      </c>
      <c r="J63" s="25" t="str">
        <f t="shared" si="4"/>
        <v>A</v>
      </c>
      <c r="K63" s="26">
        <f ca="1">VLOOKUP(F63,OFFSET(Hodnoc!$A$1:$C$28,0,IF(I63="Hory",0,IF(I63="Ledy",3,IF(I63="Písek",6,IF(I63="Skalky",9,IF(I63="Boulder",12,"chyba")))))),IF(J63="A",2,3),0)*VLOOKUP(G63,Hodnoc!$P$1:$Q$11,2,0)</f>
        <v>27</v>
      </c>
    </row>
    <row r="64" spans="1:11" ht="12.75">
      <c r="A64" s="22">
        <v>63</v>
      </c>
      <c r="B64" s="23">
        <v>39949</v>
      </c>
      <c r="C64" s="23" t="s">
        <v>142</v>
      </c>
      <c r="D64" s="23"/>
      <c r="E64" s="22" t="s">
        <v>509</v>
      </c>
      <c r="F64" s="27">
        <v>5</v>
      </c>
      <c r="G64" s="25" t="s">
        <v>5</v>
      </c>
      <c r="H64" s="25" t="s">
        <v>44</v>
      </c>
      <c r="I64" s="25" t="s">
        <v>169</v>
      </c>
      <c r="J64" s="25" t="str">
        <f t="shared" si="4"/>
        <v>B</v>
      </c>
      <c r="K64" s="26">
        <f ca="1">VLOOKUP(F64,OFFSET(Hodnoc!$A$1:$C$28,0,IF(I64="Hory",0,IF(I64="Ledy",3,IF(I64="Písek",6,IF(I64="Skalky",9,IF(I64="Boulder",12,"chyba")))))),IF(J64="A",2,3),0)*VLOOKUP(G64,Hodnoc!$P$1:$Q$11,2,0)</f>
        <v>6.5</v>
      </c>
    </row>
    <row r="65" spans="1:11" ht="12.75">
      <c r="A65" s="22">
        <v>64</v>
      </c>
      <c r="B65" s="23">
        <v>39949</v>
      </c>
      <c r="C65" s="23" t="s">
        <v>142</v>
      </c>
      <c r="D65" s="23"/>
      <c r="E65" s="22" t="s">
        <v>222</v>
      </c>
      <c r="F65" s="27">
        <v>5</v>
      </c>
      <c r="G65" s="25" t="s">
        <v>39</v>
      </c>
      <c r="H65" s="25" t="s">
        <v>44</v>
      </c>
      <c r="I65" s="25" t="s">
        <v>169</v>
      </c>
      <c r="J65" s="25" t="str">
        <f t="shared" si="4"/>
        <v>A</v>
      </c>
      <c r="K65" s="26">
        <f ca="1">VLOOKUP(F65,OFFSET(Hodnoc!$A$1:$C$28,0,IF(I65="Hory",0,IF(I65="Ledy",3,IF(I65="Písek",6,IF(I65="Skalky",9,IF(I65="Boulder",12,"chyba")))))),IF(J65="A",2,3),0)*VLOOKUP(G65,Hodnoc!$P$1:$Q$11,2,0)</f>
        <v>16.5</v>
      </c>
    </row>
    <row r="66" spans="1:11" ht="12.75">
      <c r="A66" s="22">
        <v>65</v>
      </c>
      <c r="B66" s="23">
        <v>39949</v>
      </c>
      <c r="C66" s="23" t="s">
        <v>142</v>
      </c>
      <c r="D66" s="23"/>
      <c r="E66" s="22" t="s">
        <v>212</v>
      </c>
      <c r="F66" s="27">
        <v>3</v>
      </c>
      <c r="G66" s="25" t="s">
        <v>5</v>
      </c>
      <c r="H66" s="25" t="s">
        <v>44</v>
      </c>
      <c r="I66" s="25" t="s">
        <v>169</v>
      </c>
      <c r="J66" s="25" t="str">
        <f t="shared" si="4"/>
        <v>B</v>
      </c>
      <c r="K66" s="26">
        <f ca="1">VLOOKUP(F66,OFFSET(Hodnoc!$A$1:$C$28,0,IF(I66="Hory",0,IF(I66="Ledy",3,IF(I66="Písek",6,IF(I66="Skalky",9,IF(I66="Boulder",12,"chyba")))))),IF(J66="A",2,3),0)*VLOOKUP(G66,Hodnoc!$P$1:$Q$11,2,0)</f>
        <v>1.3</v>
      </c>
    </row>
    <row r="67" spans="1:11" ht="12.75">
      <c r="A67" s="22">
        <v>66</v>
      </c>
      <c r="B67" s="23">
        <v>39949</v>
      </c>
      <c r="C67" s="23" t="s">
        <v>142</v>
      </c>
      <c r="D67" s="23"/>
      <c r="E67" s="22" t="s">
        <v>460</v>
      </c>
      <c r="F67" s="27">
        <v>4</v>
      </c>
      <c r="G67" s="25" t="s">
        <v>5</v>
      </c>
      <c r="H67" s="25" t="s">
        <v>44</v>
      </c>
      <c r="I67" s="25" t="s">
        <v>169</v>
      </c>
      <c r="J67" s="25" t="str">
        <f t="shared" si="4"/>
        <v>B</v>
      </c>
      <c r="K67" s="26">
        <f ca="1">VLOOKUP(F67,OFFSET(Hodnoc!$A$1:$C$28,0,IF(I67="Hory",0,IF(I67="Ledy",3,IF(I67="Písek",6,IF(I67="Skalky",9,IF(I67="Boulder",12,"chyba")))))),IF(J67="A",2,3),0)*VLOOKUP(G67,Hodnoc!$P$1:$Q$11,2,0)</f>
        <v>3.9000000000000004</v>
      </c>
    </row>
    <row r="68" spans="1:11" ht="12.75">
      <c r="A68" s="22">
        <v>67</v>
      </c>
      <c r="B68" s="23">
        <v>39949</v>
      </c>
      <c r="C68" s="23" t="s">
        <v>142</v>
      </c>
      <c r="D68" s="23"/>
      <c r="E68" s="22" t="s">
        <v>459</v>
      </c>
      <c r="F68" s="24" t="s">
        <v>71</v>
      </c>
      <c r="G68" s="25" t="s">
        <v>5</v>
      </c>
      <c r="H68" s="25" t="s">
        <v>44</v>
      </c>
      <c r="I68" s="25" t="s">
        <v>169</v>
      </c>
      <c r="J68" s="25" t="str">
        <f t="shared" si="4"/>
        <v>B</v>
      </c>
      <c r="K68" s="26">
        <f ca="1">VLOOKUP(F68,OFFSET(Hodnoc!$A$1:$C$28,0,IF(I68="Hory",0,IF(I68="Ledy",3,IF(I68="Písek",6,IF(I68="Skalky",9,IF(I68="Boulder",12,"chyba")))))),IF(J68="A",2,3),0)*VLOOKUP(G68,Hodnoc!$P$1:$Q$11,2,0)</f>
        <v>2.6</v>
      </c>
    </row>
    <row r="69" spans="1:11" ht="12.75">
      <c r="A69" s="22">
        <v>68</v>
      </c>
      <c r="B69" s="23">
        <v>39949</v>
      </c>
      <c r="C69" s="23" t="s">
        <v>142</v>
      </c>
      <c r="D69" s="23"/>
      <c r="E69" s="22" t="s">
        <v>458</v>
      </c>
      <c r="F69" s="24" t="s">
        <v>55</v>
      </c>
      <c r="G69" s="25" t="s">
        <v>39</v>
      </c>
      <c r="H69" s="25" t="s">
        <v>44</v>
      </c>
      <c r="I69" s="25" t="s">
        <v>169</v>
      </c>
      <c r="J69" s="25" t="str">
        <f t="shared" si="4"/>
        <v>A</v>
      </c>
      <c r="K69" s="26">
        <f ca="1">VLOOKUP(F69,OFFSET(Hodnoc!$A$1:$C$28,0,IF(I69="Hory",0,IF(I69="Ledy",3,IF(I69="Písek",6,IF(I69="Skalky",9,IF(I69="Boulder",12,"chyba")))))),IF(J69="A",2,3),0)*VLOOKUP(G69,Hodnoc!$P$1:$Q$11,2,0)</f>
        <v>12</v>
      </c>
    </row>
    <row r="70" spans="1:11" ht="12.75">
      <c r="A70" s="22">
        <v>69</v>
      </c>
      <c r="B70" s="23">
        <v>39949</v>
      </c>
      <c r="C70" s="23" t="s">
        <v>142</v>
      </c>
      <c r="D70" s="23"/>
      <c r="E70" s="22" t="s">
        <v>175</v>
      </c>
      <c r="F70" s="24" t="s">
        <v>74</v>
      </c>
      <c r="G70" s="25" t="s">
        <v>39</v>
      </c>
      <c r="H70" s="25" t="s">
        <v>44</v>
      </c>
      <c r="I70" s="25" t="s">
        <v>169</v>
      </c>
      <c r="J70" s="25" t="str">
        <f t="shared" si="4"/>
        <v>A</v>
      </c>
      <c r="K70" s="26">
        <f ca="1">VLOOKUP(F70,OFFSET(Hodnoc!$A$1:$C$28,0,IF(I70="Hory",0,IF(I70="Ledy",3,IF(I70="Písek",6,IF(I70="Skalky",9,IF(I70="Boulder",12,"chyba")))))),IF(J70="A",2,3),0)*VLOOKUP(G70,Hodnoc!$P$1:$Q$11,2,0)</f>
        <v>24</v>
      </c>
    </row>
    <row r="71" spans="1:11" ht="12.75">
      <c r="A71" s="22">
        <v>70</v>
      </c>
      <c r="B71" s="23">
        <v>39949</v>
      </c>
      <c r="C71" s="23" t="s">
        <v>142</v>
      </c>
      <c r="D71" s="23"/>
      <c r="E71" s="22" t="s">
        <v>455</v>
      </c>
      <c r="F71" s="24" t="s">
        <v>74</v>
      </c>
      <c r="G71" s="25" t="s">
        <v>5</v>
      </c>
      <c r="H71" s="25" t="s">
        <v>44</v>
      </c>
      <c r="I71" s="25" t="s">
        <v>169</v>
      </c>
      <c r="J71" s="25" t="str">
        <f t="shared" si="4"/>
        <v>B</v>
      </c>
      <c r="K71" s="26">
        <f ca="1">VLOOKUP(F71,OFFSET(Hodnoc!$A$1:$C$28,0,IF(I71="Hory",0,IF(I71="Ledy",3,IF(I71="Písek",6,IF(I71="Skalky",9,IF(I71="Boulder",12,"chyba")))))),IF(J71="A",2,3),0)*VLOOKUP(G71,Hodnoc!$P$1:$Q$11,2,0)</f>
        <v>9.1</v>
      </c>
    </row>
    <row r="72" spans="1:11" ht="12.75">
      <c r="A72" s="22">
        <v>71</v>
      </c>
      <c r="B72" s="23">
        <v>39949</v>
      </c>
      <c r="C72" s="23" t="s">
        <v>142</v>
      </c>
      <c r="D72" s="23"/>
      <c r="E72" s="22" t="s">
        <v>210</v>
      </c>
      <c r="F72" s="24" t="s">
        <v>73</v>
      </c>
      <c r="G72" s="25" t="s">
        <v>5</v>
      </c>
      <c r="H72" s="25" t="s">
        <v>44</v>
      </c>
      <c r="I72" s="25" t="s">
        <v>169</v>
      </c>
      <c r="J72" s="25" t="str">
        <f t="shared" si="4"/>
        <v>B</v>
      </c>
      <c r="K72" s="26">
        <f ca="1">VLOOKUP(F72,OFFSET(Hodnoc!$A$1:$C$28,0,IF(I72="Hory",0,IF(I72="Ledy",3,IF(I72="Písek",6,IF(I72="Skalky",9,IF(I72="Boulder",12,"chyba")))))),IF(J72="A",2,3),0)*VLOOKUP(G72,Hodnoc!$P$1:$Q$11,2,0)</f>
        <v>7.800000000000001</v>
      </c>
    </row>
    <row r="73" spans="1:11" ht="12.75">
      <c r="A73" s="22">
        <v>72</v>
      </c>
      <c r="B73" s="23">
        <v>39949</v>
      </c>
      <c r="C73" s="23" t="s">
        <v>142</v>
      </c>
      <c r="D73" s="23"/>
      <c r="E73" s="22" t="s">
        <v>211</v>
      </c>
      <c r="F73" s="27">
        <v>6</v>
      </c>
      <c r="G73" s="25" t="s">
        <v>39</v>
      </c>
      <c r="H73" s="25" t="s">
        <v>44</v>
      </c>
      <c r="I73" s="25" t="s">
        <v>169</v>
      </c>
      <c r="J73" s="25" t="str">
        <f t="shared" si="4"/>
        <v>A</v>
      </c>
      <c r="K73" s="26">
        <f ca="1">VLOOKUP(F73,OFFSET(Hodnoc!$A$1:$C$28,0,IF(I73="Hory",0,IF(I73="Ledy",3,IF(I73="Písek",6,IF(I73="Skalky",9,IF(I73="Boulder",12,"chyba")))))),IF(J73="A",2,3),0)*VLOOKUP(G73,Hodnoc!$P$1:$Q$11,2,0)</f>
        <v>27</v>
      </c>
    </row>
    <row r="74" spans="1:11" ht="12.75">
      <c r="A74" s="22">
        <v>73</v>
      </c>
      <c r="B74" s="23">
        <v>39949</v>
      </c>
      <c r="C74" s="23" t="s">
        <v>142</v>
      </c>
      <c r="D74" s="23"/>
      <c r="E74" s="22" t="s">
        <v>454</v>
      </c>
      <c r="F74" s="24" t="s">
        <v>73</v>
      </c>
      <c r="G74" s="25" t="s">
        <v>39</v>
      </c>
      <c r="H74" s="25" t="s">
        <v>44</v>
      </c>
      <c r="I74" s="25" t="s">
        <v>169</v>
      </c>
      <c r="J74" s="25" t="str">
        <f t="shared" si="4"/>
        <v>A</v>
      </c>
      <c r="K74" s="26">
        <f ca="1">VLOOKUP(F74,OFFSET(Hodnoc!$A$1:$C$28,0,IF(I74="Hory",0,IF(I74="Ledy",3,IF(I74="Písek",6,IF(I74="Skalky",9,IF(I74="Boulder",12,"chyba")))))),IF(J74="A",2,3),0)*VLOOKUP(G74,Hodnoc!$P$1:$Q$11,2,0)</f>
        <v>19.5</v>
      </c>
    </row>
    <row r="75" spans="1:11" ht="12.75">
      <c r="A75" s="22">
        <v>74</v>
      </c>
      <c r="B75" s="23">
        <v>39949</v>
      </c>
      <c r="C75" s="23" t="s">
        <v>142</v>
      </c>
      <c r="D75" s="23"/>
      <c r="E75" s="22" t="s">
        <v>433</v>
      </c>
      <c r="F75" s="27">
        <v>3</v>
      </c>
      <c r="G75" s="25" t="s">
        <v>5</v>
      </c>
      <c r="H75" s="25" t="s">
        <v>44</v>
      </c>
      <c r="I75" s="25" t="s">
        <v>169</v>
      </c>
      <c r="J75" s="25" t="str">
        <f t="shared" si="4"/>
        <v>B</v>
      </c>
      <c r="K75" s="26">
        <f ca="1">VLOOKUP(F75,OFFSET(Hodnoc!$A$1:$C$28,0,IF(I75="Hory",0,IF(I75="Ledy",3,IF(I75="Písek",6,IF(I75="Skalky",9,IF(I75="Boulder",12,"chyba")))))),IF(J75="A",2,3),0)*VLOOKUP(G75,Hodnoc!$P$1:$Q$11,2,0)</f>
        <v>1.3</v>
      </c>
    </row>
    <row r="76" spans="1:11" ht="12.75">
      <c r="A76" s="22">
        <v>75</v>
      </c>
      <c r="B76" s="23">
        <v>39949</v>
      </c>
      <c r="C76" s="23" t="s">
        <v>142</v>
      </c>
      <c r="D76" s="23"/>
      <c r="E76" s="22" t="s">
        <v>505</v>
      </c>
      <c r="F76" s="24" t="s">
        <v>74</v>
      </c>
      <c r="G76" s="25" t="s">
        <v>39</v>
      </c>
      <c r="H76" s="25" t="s">
        <v>44</v>
      </c>
      <c r="I76" s="25" t="s">
        <v>169</v>
      </c>
      <c r="J76" s="25" t="str">
        <f t="shared" si="4"/>
        <v>A</v>
      </c>
      <c r="K76" s="26">
        <f ca="1">VLOOKUP(F76,OFFSET(Hodnoc!$A$1:$C$28,0,IF(I76="Hory",0,IF(I76="Ledy",3,IF(I76="Písek",6,IF(I76="Skalky",9,IF(I76="Boulder",12,"chyba")))))),IF(J76="A",2,3),0)*VLOOKUP(G76,Hodnoc!$P$1:$Q$11,2,0)</f>
        <v>24</v>
      </c>
    </row>
    <row r="77" spans="1:11" ht="12.75">
      <c r="A77" s="22">
        <v>76</v>
      </c>
      <c r="B77" s="23">
        <v>39949</v>
      </c>
      <c r="C77" s="23" t="s">
        <v>142</v>
      </c>
      <c r="D77" s="23"/>
      <c r="E77" s="22" t="s">
        <v>461</v>
      </c>
      <c r="F77" s="27">
        <v>5</v>
      </c>
      <c r="G77" s="25" t="s">
        <v>39</v>
      </c>
      <c r="H77" s="25" t="s">
        <v>44</v>
      </c>
      <c r="I77" s="25" t="s">
        <v>169</v>
      </c>
      <c r="J77" s="25" t="str">
        <f t="shared" si="4"/>
        <v>A</v>
      </c>
      <c r="K77" s="26">
        <f ca="1">VLOOKUP(F77,OFFSET(Hodnoc!$A$1:$C$28,0,IF(I77="Hory",0,IF(I77="Ledy",3,IF(I77="Písek",6,IF(I77="Skalky",9,IF(I77="Boulder",12,"chyba")))))),IF(J77="A",2,3),0)*VLOOKUP(G77,Hodnoc!$P$1:$Q$11,2,0)</f>
        <v>16.5</v>
      </c>
    </row>
    <row r="78" spans="1:11" ht="12.75">
      <c r="A78" s="22">
        <v>77</v>
      </c>
      <c r="B78" s="23">
        <v>39949</v>
      </c>
      <c r="C78" s="23" t="s">
        <v>142</v>
      </c>
      <c r="D78" s="23"/>
      <c r="E78" s="22" t="s">
        <v>506</v>
      </c>
      <c r="F78" s="24" t="s">
        <v>70</v>
      </c>
      <c r="G78" s="25" t="s">
        <v>39</v>
      </c>
      <c r="H78" s="25" t="s">
        <v>44</v>
      </c>
      <c r="I78" s="25" t="s">
        <v>169</v>
      </c>
      <c r="J78" s="25" t="str">
        <f t="shared" si="4"/>
        <v>A</v>
      </c>
      <c r="K78" s="26">
        <f ca="1">VLOOKUP(F78,OFFSET(Hodnoc!$A$1:$C$28,0,IF(I78="Hory",0,IF(I78="Ledy",3,IF(I78="Písek",6,IF(I78="Skalky",9,IF(I78="Boulder",12,"chyba")))))),IF(J78="A",2,3),0)*VLOOKUP(G78,Hodnoc!$P$1:$Q$11,2,0)</f>
        <v>6</v>
      </c>
    </row>
    <row r="79" spans="1:11" ht="12.75">
      <c r="A79" s="22">
        <v>78</v>
      </c>
      <c r="B79" s="23">
        <v>39949</v>
      </c>
      <c r="C79" s="23" t="s">
        <v>142</v>
      </c>
      <c r="D79" s="23"/>
      <c r="E79" s="22" t="s">
        <v>435</v>
      </c>
      <c r="F79" s="27">
        <v>4</v>
      </c>
      <c r="G79" s="25" t="s">
        <v>5</v>
      </c>
      <c r="H79" s="25" t="s">
        <v>44</v>
      </c>
      <c r="I79" s="25" t="s">
        <v>169</v>
      </c>
      <c r="J79" s="25" t="str">
        <f t="shared" si="4"/>
        <v>B</v>
      </c>
      <c r="K79" s="26">
        <f ca="1">VLOOKUP(F79,OFFSET(Hodnoc!$A$1:$C$28,0,IF(I79="Hory",0,IF(I79="Ledy",3,IF(I79="Písek",6,IF(I79="Skalky",9,IF(I79="Boulder",12,"chyba")))))),IF(J79="A",2,3),0)*VLOOKUP(G79,Hodnoc!$P$1:$Q$11,2,0)</f>
        <v>3.9000000000000004</v>
      </c>
    </row>
    <row r="80" spans="1:11" ht="12.75">
      <c r="A80" s="22">
        <v>79</v>
      </c>
      <c r="B80" s="23">
        <v>39949</v>
      </c>
      <c r="C80" s="23" t="s">
        <v>142</v>
      </c>
      <c r="D80" s="23"/>
      <c r="E80" s="22" t="s">
        <v>436</v>
      </c>
      <c r="F80" s="24" t="s">
        <v>73</v>
      </c>
      <c r="G80" s="25" t="s">
        <v>39</v>
      </c>
      <c r="H80" s="25" t="s">
        <v>44</v>
      </c>
      <c r="I80" s="25" t="s">
        <v>169</v>
      </c>
      <c r="J80" s="25" t="str">
        <f t="shared" si="4"/>
        <v>A</v>
      </c>
      <c r="K80" s="26">
        <f ca="1">VLOOKUP(F80,OFFSET(Hodnoc!$A$1:$C$28,0,IF(I80="Hory",0,IF(I80="Ledy",3,IF(I80="Písek",6,IF(I80="Skalky",9,IF(I80="Boulder",12,"chyba")))))),IF(J80="A",2,3),0)*VLOOKUP(G80,Hodnoc!$P$1:$Q$11,2,0)</f>
        <v>19.5</v>
      </c>
    </row>
    <row r="81" spans="1:11" ht="12.75">
      <c r="A81" s="22">
        <v>80</v>
      </c>
      <c r="B81" s="23">
        <v>39949</v>
      </c>
      <c r="C81" s="23" t="s">
        <v>142</v>
      </c>
      <c r="D81" s="23"/>
      <c r="E81" s="22" t="s">
        <v>434</v>
      </c>
      <c r="F81" s="27">
        <v>5</v>
      </c>
      <c r="G81" s="25" t="s">
        <v>39</v>
      </c>
      <c r="H81" s="25" t="s">
        <v>44</v>
      </c>
      <c r="I81" s="25" t="s">
        <v>169</v>
      </c>
      <c r="J81" s="25" t="str">
        <f t="shared" si="4"/>
        <v>A</v>
      </c>
      <c r="K81" s="26">
        <f ca="1">VLOOKUP(F81,OFFSET(Hodnoc!$A$1:$C$28,0,IF(I81="Hory",0,IF(I81="Ledy",3,IF(I81="Písek",6,IF(I81="Skalky",9,IF(I81="Boulder",12,"chyba")))))),IF(J81="A",2,3),0)*VLOOKUP(G81,Hodnoc!$P$1:$Q$11,2,0)</f>
        <v>16.5</v>
      </c>
    </row>
    <row r="82" spans="1:11" ht="12.75">
      <c r="A82" s="22">
        <v>81</v>
      </c>
      <c r="B82" s="23">
        <v>39949</v>
      </c>
      <c r="C82" s="23" t="s">
        <v>142</v>
      </c>
      <c r="D82" s="23"/>
      <c r="E82" s="22" t="s">
        <v>177</v>
      </c>
      <c r="F82" s="27">
        <v>6</v>
      </c>
      <c r="G82" s="25" t="s">
        <v>39</v>
      </c>
      <c r="H82" s="25" t="s">
        <v>44</v>
      </c>
      <c r="I82" s="25" t="s">
        <v>169</v>
      </c>
      <c r="J82" s="25" t="str">
        <f t="shared" si="4"/>
        <v>A</v>
      </c>
      <c r="K82" s="26">
        <f ca="1">VLOOKUP(F82,OFFSET(Hodnoc!$A$1:$C$28,0,IF(I82="Hory",0,IF(I82="Ledy",3,IF(I82="Písek",6,IF(I82="Skalky",9,IF(I82="Boulder",12,"chyba")))))),IF(J82="A",2,3),0)*VLOOKUP(G82,Hodnoc!$P$1:$Q$11,2,0)</f>
        <v>27</v>
      </c>
    </row>
    <row r="83" spans="1:11" ht="12.75">
      <c r="A83" s="22">
        <v>82</v>
      </c>
      <c r="B83" s="23">
        <v>39949</v>
      </c>
      <c r="C83" s="23" t="s">
        <v>142</v>
      </c>
      <c r="D83" s="23"/>
      <c r="E83" s="22" t="s">
        <v>178</v>
      </c>
      <c r="F83" s="24" t="s">
        <v>73</v>
      </c>
      <c r="G83" s="25" t="s">
        <v>39</v>
      </c>
      <c r="H83" s="25" t="s">
        <v>44</v>
      </c>
      <c r="I83" s="25" t="s">
        <v>169</v>
      </c>
      <c r="J83" s="25" t="str">
        <f t="shared" si="4"/>
        <v>A</v>
      </c>
      <c r="K83" s="26">
        <f ca="1">VLOOKUP(F83,OFFSET(Hodnoc!$A$1:$C$28,0,IF(I83="Hory",0,IF(I83="Ledy",3,IF(I83="Písek",6,IF(I83="Skalky",9,IF(I83="Boulder",12,"chyba")))))),IF(J83="A",2,3),0)*VLOOKUP(G83,Hodnoc!$P$1:$Q$11,2,0)</f>
        <v>19.5</v>
      </c>
    </row>
    <row r="84" spans="1:11" ht="12.75">
      <c r="A84" s="22">
        <v>83</v>
      </c>
      <c r="B84" s="23">
        <v>39949</v>
      </c>
      <c r="C84" s="23" t="s">
        <v>142</v>
      </c>
      <c r="D84" s="23"/>
      <c r="E84" s="22" t="s">
        <v>507</v>
      </c>
      <c r="F84" s="27">
        <v>4</v>
      </c>
      <c r="G84" s="25" t="s">
        <v>39</v>
      </c>
      <c r="H84" s="25" t="s">
        <v>44</v>
      </c>
      <c r="I84" s="25" t="s">
        <v>169</v>
      </c>
      <c r="J84" s="25" t="str">
        <f t="shared" si="4"/>
        <v>A</v>
      </c>
      <c r="K84" s="26">
        <f ca="1">VLOOKUP(F84,OFFSET(Hodnoc!$A$1:$C$28,0,IF(I84="Hory",0,IF(I84="Ledy",3,IF(I84="Písek",6,IF(I84="Skalky",9,IF(I84="Boulder",12,"chyba")))))),IF(J84="A",2,3),0)*VLOOKUP(G84,Hodnoc!$P$1:$Q$11,2,0)</f>
        <v>9</v>
      </c>
    </row>
    <row r="85" spans="1:11" ht="12.75">
      <c r="A85" s="22">
        <v>84</v>
      </c>
      <c r="B85" s="23">
        <v>39949</v>
      </c>
      <c r="C85" s="23" t="s">
        <v>142</v>
      </c>
      <c r="D85" s="23"/>
      <c r="E85" s="22" t="s">
        <v>238</v>
      </c>
      <c r="F85" s="27">
        <v>6</v>
      </c>
      <c r="G85" s="25" t="s">
        <v>5</v>
      </c>
      <c r="H85" s="25" t="s">
        <v>44</v>
      </c>
      <c r="I85" s="25" t="s">
        <v>169</v>
      </c>
      <c r="J85" s="25" t="str">
        <f t="shared" si="4"/>
        <v>B</v>
      </c>
      <c r="K85" s="26">
        <f ca="1">VLOOKUP(F85,OFFSET(Hodnoc!$A$1:$C$28,0,IF(I85="Hory",0,IF(I85="Ledy",3,IF(I85="Písek",6,IF(I85="Skalky",9,IF(I85="Boulder",12,"chyba")))))),IF(J85="A",2,3),0)*VLOOKUP(G85,Hodnoc!$P$1:$Q$11,2,0)</f>
        <v>10.4</v>
      </c>
    </row>
    <row r="86" spans="1:11" ht="12.75">
      <c r="A86" s="22">
        <v>85</v>
      </c>
      <c r="B86" s="23">
        <v>39949</v>
      </c>
      <c r="C86" s="23" t="s">
        <v>142</v>
      </c>
      <c r="D86" s="23"/>
      <c r="E86" s="22" t="s">
        <v>425</v>
      </c>
      <c r="F86" s="27">
        <v>5</v>
      </c>
      <c r="G86" s="25" t="s">
        <v>39</v>
      </c>
      <c r="H86" s="25" t="s">
        <v>44</v>
      </c>
      <c r="I86" s="25" t="s">
        <v>169</v>
      </c>
      <c r="J86" s="25" t="str">
        <f t="shared" si="4"/>
        <v>A</v>
      </c>
      <c r="K86" s="26">
        <f ca="1">VLOOKUP(F86,OFFSET(Hodnoc!$A$1:$C$28,0,IF(I86="Hory",0,IF(I86="Ledy",3,IF(I86="Písek",6,IF(I86="Skalky",9,IF(I86="Boulder",12,"chyba")))))),IF(J86="A",2,3),0)*VLOOKUP(G86,Hodnoc!$P$1:$Q$11,2,0)</f>
        <v>16.5</v>
      </c>
    </row>
    <row r="87" spans="1:11" ht="12.75">
      <c r="A87" s="22">
        <v>86</v>
      </c>
      <c r="B87" s="23">
        <v>39949</v>
      </c>
      <c r="C87" s="23" t="s">
        <v>142</v>
      </c>
      <c r="D87" s="23"/>
      <c r="E87" s="22" t="s">
        <v>438</v>
      </c>
      <c r="F87" s="24" t="s">
        <v>74</v>
      </c>
      <c r="G87" s="25" t="s">
        <v>5</v>
      </c>
      <c r="H87" s="25" t="s">
        <v>44</v>
      </c>
      <c r="I87" s="25" t="s">
        <v>169</v>
      </c>
      <c r="J87" s="25" t="str">
        <f aca="true" t="shared" si="5" ref="J87:J95">IF(OR(G87="TR",G87="TRO"),"B","A")</f>
        <v>B</v>
      </c>
      <c r="K87" s="26">
        <f ca="1">VLOOKUP(F87,OFFSET(Hodnoc!$A$1:$C$28,0,IF(I87="Hory",0,IF(I87="Ledy",3,IF(I87="Písek",6,IF(I87="Skalky",9,IF(I87="Boulder",12,"chyba")))))),IF(J87="A",2,3),0)*VLOOKUP(G87,Hodnoc!$P$1:$Q$11,2,0)</f>
        <v>9.1</v>
      </c>
    </row>
    <row r="88" spans="1:11" ht="12.75">
      <c r="A88" s="22">
        <v>87</v>
      </c>
      <c r="B88" s="23">
        <v>39949</v>
      </c>
      <c r="C88" s="23" t="s">
        <v>142</v>
      </c>
      <c r="D88" s="23"/>
      <c r="E88" s="22" t="s">
        <v>508</v>
      </c>
      <c r="F88" s="24" t="s">
        <v>74</v>
      </c>
      <c r="G88" s="25" t="s">
        <v>39</v>
      </c>
      <c r="H88" s="25" t="s">
        <v>44</v>
      </c>
      <c r="I88" s="25" t="s">
        <v>169</v>
      </c>
      <c r="J88" s="25" t="str">
        <f t="shared" si="5"/>
        <v>A</v>
      </c>
      <c r="K88" s="26">
        <f ca="1">VLOOKUP(F88,OFFSET(Hodnoc!$A$1:$C$28,0,IF(I88="Hory",0,IF(I88="Ledy",3,IF(I88="Písek",6,IF(I88="Skalky",9,IF(I88="Boulder",12,"chyba")))))),IF(J88="A",2,3),0)*VLOOKUP(G88,Hodnoc!$P$1:$Q$11,2,0)</f>
        <v>24</v>
      </c>
    </row>
    <row r="89" spans="1:11" ht="12.75">
      <c r="A89" s="22">
        <v>88</v>
      </c>
      <c r="B89" s="23">
        <v>39961</v>
      </c>
      <c r="C89" s="23" t="s">
        <v>479</v>
      </c>
      <c r="D89" s="23"/>
      <c r="E89" s="22" t="s">
        <v>482</v>
      </c>
      <c r="F89" s="24">
        <v>6</v>
      </c>
      <c r="G89" s="25" t="s">
        <v>179</v>
      </c>
      <c r="H89" s="25" t="s">
        <v>44</v>
      </c>
      <c r="I89" s="25" t="s">
        <v>169</v>
      </c>
      <c r="J89" s="25" t="str">
        <f t="shared" si="5"/>
        <v>A</v>
      </c>
      <c r="K89" s="26">
        <f ca="1">VLOOKUP(F89,OFFSET(Hodnoc!$A$1:$C$28,0,IF(I89="Hory",0,IF(I89="Ledy",3,IF(I89="Písek",6,IF(I89="Skalky",9,IF(I89="Boulder",12,"chyba")))))),IF(J89="A",2,3),0)*VLOOKUP(G89,Hodnoc!$P$1:$Q$11,2,0)</f>
        <v>27</v>
      </c>
    </row>
    <row r="90" spans="1:11" ht="12.75">
      <c r="A90" s="22">
        <v>89</v>
      </c>
      <c r="B90" s="23">
        <v>39961</v>
      </c>
      <c r="C90" s="23" t="s">
        <v>479</v>
      </c>
      <c r="D90" s="23"/>
      <c r="E90" s="22" t="s">
        <v>486</v>
      </c>
      <c r="F90" s="24" t="s">
        <v>65</v>
      </c>
      <c r="G90" s="25" t="s">
        <v>38</v>
      </c>
      <c r="H90" s="25" t="s">
        <v>44</v>
      </c>
      <c r="I90" s="25" t="s">
        <v>169</v>
      </c>
      <c r="J90" s="25" t="str">
        <f t="shared" si="5"/>
        <v>A</v>
      </c>
      <c r="K90" s="26">
        <f ca="1">VLOOKUP(F90,OFFSET(Hodnoc!$A$1:$C$28,0,IF(I90="Hory",0,IF(I90="Ledy",3,IF(I90="Písek",6,IF(I90="Skalky",9,IF(I90="Boulder",12,"chyba")))))),IF(J90="A",2,3),0)*VLOOKUP(G90,Hodnoc!$P$1:$Q$11,2,0)</f>
        <v>68.4</v>
      </c>
    </row>
    <row r="91" spans="1:11" ht="12.75">
      <c r="A91" s="22">
        <v>90</v>
      </c>
      <c r="B91" s="23">
        <v>39961</v>
      </c>
      <c r="C91" s="23" t="s">
        <v>479</v>
      </c>
      <c r="D91" s="23"/>
      <c r="E91" s="22" t="s">
        <v>483</v>
      </c>
      <c r="F91" s="24" t="s">
        <v>66</v>
      </c>
      <c r="G91" s="25" t="s">
        <v>38</v>
      </c>
      <c r="H91" s="25" t="s">
        <v>44</v>
      </c>
      <c r="I91" s="25" t="s">
        <v>169</v>
      </c>
      <c r="J91" s="25" t="str">
        <f t="shared" si="5"/>
        <v>A</v>
      </c>
      <c r="K91" s="26">
        <f ca="1">VLOOKUP(F91,OFFSET(Hodnoc!$A$1:$C$28,0,IF(I91="Hory",0,IF(I91="Ledy",3,IF(I91="Písek",6,IF(I91="Skalky",9,IF(I91="Boulder",12,"chyba")))))),IF(J91="A",2,3),0)*VLOOKUP(G91,Hodnoc!$P$1:$Q$11,2,0)</f>
        <v>59.4</v>
      </c>
    </row>
    <row r="92" spans="1:11" ht="12.75">
      <c r="A92" s="22">
        <v>91</v>
      </c>
      <c r="B92" s="23">
        <v>39961</v>
      </c>
      <c r="C92" s="23" t="s">
        <v>479</v>
      </c>
      <c r="D92" s="23"/>
      <c r="E92" s="22" t="s">
        <v>484</v>
      </c>
      <c r="F92" s="24">
        <v>7</v>
      </c>
      <c r="G92" s="25" t="s">
        <v>40</v>
      </c>
      <c r="H92" s="25" t="s">
        <v>44</v>
      </c>
      <c r="I92" s="25" t="s">
        <v>169</v>
      </c>
      <c r="J92" s="25" t="str">
        <f t="shared" si="5"/>
        <v>A</v>
      </c>
      <c r="K92" s="26">
        <f ca="1">VLOOKUP(F92,OFFSET(Hodnoc!$A$1:$C$28,0,IF(I92="Hory",0,IF(I92="Ledy",3,IF(I92="Písek",6,IF(I92="Skalky",9,IF(I92="Boulder",12,"chyba")))))),IF(J92="A",2,3),0)*VLOOKUP(G92,Hodnoc!$P$1:$Q$11,2,0)</f>
        <v>43.5</v>
      </c>
    </row>
    <row r="93" spans="1:11" ht="12.75">
      <c r="A93" s="22">
        <v>92</v>
      </c>
      <c r="B93" s="23">
        <v>39961</v>
      </c>
      <c r="C93" s="23" t="s">
        <v>479</v>
      </c>
      <c r="D93" s="23"/>
      <c r="E93" s="22" t="s">
        <v>485</v>
      </c>
      <c r="F93" s="24">
        <v>4</v>
      </c>
      <c r="G93" s="25" t="s">
        <v>107</v>
      </c>
      <c r="H93" s="25" t="s">
        <v>44</v>
      </c>
      <c r="I93" s="25" t="s">
        <v>169</v>
      </c>
      <c r="J93" s="25" t="str">
        <f t="shared" si="5"/>
        <v>A</v>
      </c>
      <c r="K93" s="26">
        <f ca="1">VLOOKUP(F93,OFFSET(Hodnoc!$A$1:$C$28,0,IF(I93="Hory",0,IF(I93="Ledy",3,IF(I93="Písek",6,IF(I93="Skalky",9,IF(I93="Boulder",12,"chyba")))))),IF(J93="A",2,3),0)*VLOOKUP(G93,Hodnoc!$P$1:$Q$11,2,0)</f>
        <v>12</v>
      </c>
    </row>
    <row r="94" spans="1:11" ht="12.75">
      <c r="A94" s="22">
        <v>93</v>
      </c>
      <c r="B94" s="23">
        <v>39961</v>
      </c>
      <c r="C94" s="23" t="s">
        <v>479</v>
      </c>
      <c r="D94" s="23"/>
      <c r="E94" s="22" t="s">
        <v>481</v>
      </c>
      <c r="F94" s="24">
        <v>5</v>
      </c>
      <c r="G94" s="25" t="s">
        <v>107</v>
      </c>
      <c r="H94" s="25" t="s">
        <v>44</v>
      </c>
      <c r="I94" s="25" t="s">
        <v>169</v>
      </c>
      <c r="J94" s="25" t="str">
        <f t="shared" si="5"/>
        <v>A</v>
      </c>
      <c r="K94" s="26">
        <f ca="1">VLOOKUP(F94,OFFSET(Hodnoc!$A$1:$C$28,0,IF(I94="Hory",0,IF(I94="Ledy",3,IF(I94="Písek",6,IF(I94="Skalky",9,IF(I94="Boulder",12,"chyba")))))),IF(J94="A",2,3),0)*VLOOKUP(G94,Hodnoc!$P$1:$Q$11,2,0)</f>
        <v>22</v>
      </c>
    </row>
    <row r="95" spans="1:11" ht="12.75">
      <c r="A95" s="22">
        <v>94</v>
      </c>
      <c r="B95" s="23">
        <v>39961</v>
      </c>
      <c r="C95" s="23" t="s">
        <v>479</v>
      </c>
      <c r="D95" s="23"/>
      <c r="E95" s="22" t="s">
        <v>480</v>
      </c>
      <c r="F95" s="24">
        <v>3</v>
      </c>
      <c r="G95" s="25" t="s">
        <v>107</v>
      </c>
      <c r="H95" s="25" t="s">
        <v>44</v>
      </c>
      <c r="I95" s="25" t="s">
        <v>169</v>
      </c>
      <c r="J95" s="25" t="str">
        <f t="shared" si="5"/>
        <v>A</v>
      </c>
      <c r="K95" s="26">
        <f ca="1">VLOOKUP(F95,OFFSET(Hodnoc!$A$1:$C$28,0,IF(I95="Hory",0,IF(I95="Ledy",3,IF(I95="Písek",6,IF(I95="Skalky",9,IF(I95="Boulder",12,"chyba")))))),IF(J95="A",2,3),0)*VLOOKUP(G95,Hodnoc!$P$1:$Q$11,2,0)</f>
        <v>6</v>
      </c>
    </row>
    <row r="96" spans="1:11" ht="12.75">
      <c r="A96" s="22">
        <v>95</v>
      </c>
      <c r="B96" s="23">
        <v>39961</v>
      </c>
      <c r="C96" s="23" t="s">
        <v>479</v>
      </c>
      <c r="D96" s="23"/>
      <c r="E96" s="22" t="s">
        <v>487</v>
      </c>
      <c r="F96" s="27">
        <v>2</v>
      </c>
      <c r="G96" s="25" t="s">
        <v>107</v>
      </c>
      <c r="H96" s="25" t="s">
        <v>44</v>
      </c>
      <c r="I96" s="25" t="s">
        <v>169</v>
      </c>
      <c r="J96" s="25" t="str">
        <f aca="true" t="shared" si="6" ref="J96:J106">IF(OR(G96="TR",G96="TRO"),"B","A")</f>
        <v>A</v>
      </c>
      <c r="K96" s="26">
        <f ca="1">VLOOKUP(F96,OFFSET(Hodnoc!$A$1:$C$28,0,IF(I96="Hory",0,IF(I96="Ledy",3,IF(I96="Písek",6,IF(I96="Skalky",9,IF(I96="Boulder",12,"chyba")))))),IF(J96="A",2,3),0)*VLOOKUP(G96,Hodnoc!$P$1:$Q$11,2,0)</f>
        <v>4</v>
      </c>
    </row>
    <row r="97" spans="1:11" ht="12.75">
      <c r="A97" s="22">
        <v>96</v>
      </c>
      <c r="B97" s="23">
        <v>39961</v>
      </c>
      <c r="C97" s="23" t="s">
        <v>479</v>
      </c>
      <c r="D97" s="23"/>
      <c r="E97" s="22" t="s">
        <v>488</v>
      </c>
      <c r="F97" s="27">
        <v>2</v>
      </c>
      <c r="G97" s="25" t="s">
        <v>107</v>
      </c>
      <c r="H97" s="25" t="s">
        <v>44</v>
      </c>
      <c r="I97" s="25" t="s">
        <v>169</v>
      </c>
      <c r="J97" s="25" t="str">
        <f t="shared" si="6"/>
        <v>A</v>
      </c>
      <c r="K97" s="26">
        <f ca="1">VLOOKUP(F97,OFFSET(Hodnoc!$A$1:$C$28,0,IF(I97="Hory",0,IF(I97="Ledy",3,IF(I97="Písek",6,IF(I97="Skalky",9,IF(I97="Boulder",12,"chyba")))))),IF(J97="A",2,3),0)*VLOOKUP(G97,Hodnoc!$P$1:$Q$11,2,0)</f>
        <v>4</v>
      </c>
    </row>
    <row r="98" spans="1:11" ht="12.75">
      <c r="A98" s="22">
        <v>97</v>
      </c>
      <c r="B98" s="23">
        <v>39964</v>
      </c>
      <c r="C98" s="23" t="s">
        <v>142</v>
      </c>
      <c r="D98" s="23"/>
      <c r="E98" s="22" t="s">
        <v>238</v>
      </c>
      <c r="F98" s="27">
        <v>6</v>
      </c>
      <c r="G98" s="25" t="s">
        <v>39</v>
      </c>
      <c r="H98" s="25" t="s">
        <v>44</v>
      </c>
      <c r="I98" s="25" t="s">
        <v>169</v>
      </c>
      <c r="J98" s="25" t="str">
        <f t="shared" si="6"/>
        <v>A</v>
      </c>
      <c r="K98" s="26">
        <f ca="1">VLOOKUP(F98,OFFSET(Hodnoc!$A$1:$C$28,0,IF(I98="Hory",0,IF(I98="Ledy",3,IF(I98="Písek",6,IF(I98="Skalky",9,IF(I98="Boulder",12,"chyba")))))),IF(J98="A",2,3),0)*VLOOKUP(G98,Hodnoc!$P$1:$Q$11,2,0)</f>
        <v>27</v>
      </c>
    </row>
    <row r="99" spans="1:11" ht="12.75">
      <c r="A99" s="22">
        <v>98</v>
      </c>
      <c r="B99" s="23">
        <v>39964</v>
      </c>
      <c r="C99" s="23" t="s">
        <v>142</v>
      </c>
      <c r="D99" s="23"/>
      <c r="E99" s="22" t="s">
        <v>466</v>
      </c>
      <c r="F99" s="27" t="s">
        <v>75</v>
      </c>
      <c r="G99" s="25" t="s">
        <v>39</v>
      </c>
      <c r="H99" s="25" t="s">
        <v>44</v>
      </c>
      <c r="I99" s="25" t="s">
        <v>169</v>
      </c>
      <c r="J99" s="25" t="str">
        <f t="shared" si="6"/>
        <v>A</v>
      </c>
      <c r="K99" s="26">
        <f ca="1">VLOOKUP(F99,OFFSET(Hodnoc!$A$1:$C$28,0,IF(I99="Hory",0,IF(I99="Ledy",3,IF(I99="Písek",6,IF(I99="Skalky",9,IF(I99="Boulder",12,"chyba")))))),IF(J99="A",2,3),0)*VLOOKUP(G99,Hodnoc!$P$1:$Q$11,2,0)</f>
        <v>31.5</v>
      </c>
    </row>
    <row r="100" spans="1:11" ht="12.75">
      <c r="A100" s="22">
        <v>99</v>
      </c>
      <c r="B100" s="23">
        <v>39964</v>
      </c>
      <c r="C100" s="23" t="s">
        <v>142</v>
      </c>
      <c r="D100" s="23"/>
      <c r="E100" s="22" t="s">
        <v>168</v>
      </c>
      <c r="F100" s="27" t="s">
        <v>75</v>
      </c>
      <c r="G100" s="25" t="s">
        <v>39</v>
      </c>
      <c r="H100" s="25" t="s">
        <v>44</v>
      </c>
      <c r="I100" s="25" t="s">
        <v>169</v>
      </c>
      <c r="J100" s="25" t="str">
        <f t="shared" si="6"/>
        <v>A</v>
      </c>
      <c r="K100" s="26">
        <f ca="1">VLOOKUP(F100,OFFSET(Hodnoc!$A$1:$C$28,0,IF(I100="Hory",0,IF(I100="Ledy",3,IF(I100="Písek",6,IF(I100="Skalky",9,IF(I100="Boulder",12,"chyba")))))),IF(J100="A",2,3),0)*VLOOKUP(G100,Hodnoc!$P$1:$Q$11,2,0)</f>
        <v>31.5</v>
      </c>
    </row>
    <row r="101" spans="1:11" ht="12.75">
      <c r="A101" s="22">
        <v>100</v>
      </c>
      <c r="B101" s="23">
        <v>39964</v>
      </c>
      <c r="C101" s="23" t="s">
        <v>142</v>
      </c>
      <c r="D101" s="23"/>
      <c r="E101" s="22" t="s">
        <v>170</v>
      </c>
      <c r="F101" s="24" t="s">
        <v>65</v>
      </c>
      <c r="G101" s="25" t="s">
        <v>145</v>
      </c>
      <c r="H101" s="25" t="s">
        <v>44</v>
      </c>
      <c r="I101" s="25" t="s">
        <v>169</v>
      </c>
      <c r="J101" s="25" t="str">
        <f t="shared" si="6"/>
        <v>B</v>
      </c>
      <c r="K101" s="26">
        <f ca="1">VLOOKUP(F101,OFFSET(Hodnoc!$A$1:$C$28,0,IF(I101="Hory",0,IF(I101="Ledy",3,IF(I101="Písek",6,IF(I101="Skalky",9,IF(I101="Boulder",12,"chyba")))))),IF(J101="A",2,3),0)*VLOOKUP(G101,Hodnoc!$P$1:$Q$11,2,0)</f>
        <v>18</v>
      </c>
    </row>
    <row r="102" spans="1:11" ht="12.75">
      <c r="A102" s="22">
        <v>101</v>
      </c>
      <c r="B102" s="23">
        <v>39978</v>
      </c>
      <c r="C102" s="23" t="s">
        <v>142</v>
      </c>
      <c r="D102" s="23"/>
      <c r="E102" s="22" t="s">
        <v>238</v>
      </c>
      <c r="F102" s="27">
        <v>6</v>
      </c>
      <c r="G102" s="25" t="s">
        <v>39</v>
      </c>
      <c r="H102" s="25" t="s">
        <v>44</v>
      </c>
      <c r="I102" s="25" t="s">
        <v>169</v>
      </c>
      <c r="J102" s="25" t="str">
        <f>IF(OR(G102="TR",G102="TRO"),"B","A")</f>
        <v>A</v>
      </c>
      <c r="K102" s="26">
        <f ca="1">VLOOKUP(F102,OFFSET(Hodnoc!$A$1:$C$28,0,IF(I102="Hory",0,IF(I102="Ledy",3,IF(I102="Písek",6,IF(I102="Skalky",9,IF(I102="Boulder",12,"chyba")))))),IF(J102="A",2,3),0)*VLOOKUP(G102,Hodnoc!$P$1:$Q$11,2,0)</f>
        <v>27</v>
      </c>
    </row>
    <row r="103" spans="1:11" ht="12.75">
      <c r="A103" s="22">
        <v>102</v>
      </c>
      <c r="B103" s="23">
        <v>39978</v>
      </c>
      <c r="C103" s="23" t="s">
        <v>142</v>
      </c>
      <c r="D103" s="23"/>
      <c r="E103" s="22" t="s">
        <v>168</v>
      </c>
      <c r="F103" s="27" t="s">
        <v>75</v>
      </c>
      <c r="G103" s="25" t="s">
        <v>39</v>
      </c>
      <c r="H103" s="25" t="s">
        <v>44</v>
      </c>
      <c r="I103" s="25" t="s">
        <v>169</v>
      </c>
      <c r="J103" s="25" t="str">
        <f>IF(OR(G103="TR",G103="TRO"),"B","A")</f>
        <v>A</v>
      </c>
      <c r="K103" s="26">
        <f ca="1">VLOOKUP(F103,OFFSET(Hodnoc!$A$1:$C$28,0,IF(I103="Hory",0,IF(I103="Ledy",3,IF(I103="Písek",6,IF(I103="Skalky",9,IF(I103="Boulder",12,"chyba")))))),IF(J103="A",2,3),0)*VLOOKUP(G103,Hodnoc!$P$1:$Q$11,2,0)</f>
        <v>31.5</v>
      </c>
    </row>
    <row r="104" spans="1:11" ht="12.75">
      <c r="A104" s="22">
        <v>103</v>
      </c>
      <c r="B104" s="23">
        <v>39978</v>
      </c>
      <c r="C104" s="23" t="s">
        <v>142</v>
      </c>
      <c r="D104" s="23"/>
      <c r="E104" s="22" t="s">
        <v>530</v>
      </c>
      <c r="F104" s="24" t="s">
        <v>65</v>
      </c>
      <c r="G104" s="25" t="s">
        <v>50</v>
      </c>
      <c r="H104" s="25" t="s">
        <v>44</v>
      </c>
      <c r="I104" s="25" t="s">
        <v>169</v>
      </c>
      <c r="J104" s="25" t="str">
        <f t="shared" si="6"/>
        <v>A</v>
      </c>
      <c r="K104" s="26">
        <f ca="1">VLOOKUP(F104,OFFSET(Hodnoc!$A$1:$C$28,0,IF(I104="Hory",0,IF(I104="Ledy",3,IF(I104="Písek",6,IF(I104="Skalky",9,IF(I104="Boulder",12,"chyba")))))),IF(J104="A",2,3),0)*VLOOKUP(G104,Hodnoc!$P$1:$Q$11,2,0)</f>
        <v>38</v>
      </c>
    </row>
    <row r="105" spans="1:11" ht="12.75">
      <c r="A105" s="22">
        <v>104</v>
      </c>
      <c r="B105" s="23">
        <v>39982</v>
      </c>
      <c r="C105" s="23" t="s">
        <v>142</v>
      </c>
      <c r="D105" s="23"/>
      <c r="E105" s="22" t="s">
        <v>461</v>
      </c>
      <c r="F105" s="27">
        <v>5</v>
      </c>
      <c r="G105" s="25" t="s">
        <v>40</v>
      </c>
      <c r="H105" s="25" t="s">
        <v>44</v>
      </c>
      <c r="I105" s="25" t="s">
        <v>169</v>
      </c>
      <c r="J105" s="25" t="str">
        <f t="shared" si="6"/>
        <v>A</v>
      </c>
      <c r="K105" s="26">
        <f ca="1">VLOOKUP(F105,OFFSET(Hodnoc!$A$1:$C$28,0,IF(I105="Hory",0,IF(I105="Ledy",3,IF(I105="Písek",6,IF(I105="Skalky",9,IF(I105="Boulder",12,"chyba")))))),IF(J105="A",2,3),0)*VLOOKUP(G105,Hodnoc!$P$1:$Q$11,2,0)</f>
        <v>16.5</v>
      </c>
    </row>
    <row r="106" spans="1:11" ht="12.75">
      <c r="A106" s="22">
        <v>105</v>
      </c>
      <c r="B106" s="23">
        <v>39982</v>
      </c>
      <c r="C106" s="23" t="s">
        <v>142</v>
      </c>
      <c r="D106" s="23"/>
      <c r="E106" s="22" t="s">
        <v>505</v>
      </c>
      <c r="F106" s="24" t="s">
        <v>74</v>
      </c>
      <c r="G106" s="25" t="s">
        <v>5</v>
      </c>
      <c r="H106" s="25" t="s">
        <v>44</v>
      </c>
      <c r="I106" s="25" t="s">
        <v>169</v>
      </c>
      <c r="J106" s="25" t="str">
        <f t="shared" si="6"/>
        <v>B</v>
      </c>
      <c r="K106" s="26">
        <f ca="1">VLOOKUP(F106,OFFSET(Hodnoc!$A$1:$C$28,0,IF(I106="Hory",0,IF(I106="Ledy",3,IF(I106="Písek",6,IF(I106="Skalky",9,IF(I106="Boulder",12,"chyba")))))),IF(J106="A",2,3),0)*VLOOKUP(G106,Hodnoc!$P$1:$Q$11,2,0)</f>
        <v>9.1</v>
      </c>
    </row>
    <row r="107" spans="1:11" ht="12.75">
      <c r="A107" s="22">
        <v>106</v>
      </c>
      <c r="B107" s="23">
        <v>39982</v>
      </c>
      <c r="C107" s="23" t="s">
        <v>142</v>
      </c>
      <c r="D107" s="23"/>
      <c r="E107" s="22" t="s">
        <v>168</v>
      </c>
      <c r="F107" s="27" t="s">
        <v>75</v>
      </c>
      <c r="G107" s="25" t="s">
        <v>39</v>
      </c>
      <c r="H107" s="25" t="s">
        <v>44</v>
      </c>
      <c r="I107" s="25" t="s">
        <v>169</v>
      </c>
      <c r="J107" s="25" t="str">
        <f aca="true" t="shared" si="7" ref="J107:J112">IF(OR(G107="TR",G107="TRO"),"B","A")</f>
        <v>A</v>
      </c>
      <c r="K107" s="26">
        <f ca="1">VLOOKUP(F107,OFFSET(Hodnoc!$A$1:$C$28,0,IF(I107="Hory",0,IF(I107="Ledy",3,IF(I107="Písek",6,IF(I107="Skalky",9,IF(I107="Boulder",12,"chyba")))))),IF(J107="A",2,3),0)*VLOOKUP(G107,Hodnoc!$P$1:$Q$11,2,0)</f>
        <v>31.5</v>
      </c>
    </row>
    <row r="108" spans="1:11" ht="12.75">
      <c r="A108" s="22">
        <v>107</v>
      </c>
      <c r="B108" s="23">
        <v>39982</v>
      </c>
      <c r="C108" s="23" t="s">
        <v>142</v>
      </c>
      <c r="D108" s="23"/>
      <c r="E108" s="22" t="s">
        <v>530</v>
      </c>
      <c r="F108" s="27" t="s">
        <v>65</v>
      </c>
      <c r="G108" s="25" t="s">
        <v>40</v>
      </c>
      <c r="H108" s="25" t="s">
        <v>44</v>
      </c>
      <c r="I108" s="25" t="s">
        <v>169</v>
      </c>
      <c r="J108" s="25" t="str">
        <f t="shared" si="7"/>
        <v>A</v>
      </c>
      <c r="K108" s="26">
        <f ca="1">VLOOKUP(F108,OFFSET(Hodnoc!$A$1:$C$28,0,IF(I108="Hory",0,IF(I108="Ledy",3,IF(I108="Písek",6,IF(I108="Skalky",9,IF(I108="Boulder",12,"chyba")))))),IF(J108="A",2,3),0)*VLOOKUP(G108,Hodnoc!$P$1:$Q$11,2,0)</f>
        <v>57</v>
      </c>
    </row>
    <row r="109" spans="1:11" ht="12.75">
      <c r="A109" s="22">
        <v>108</v>
      </c>
      <c r="B109" s="23">
        <v>39982</v>
      </c>
      <c r="C109" s="23" t="s">
        <v>142</v>
      </c>
      <c r="D109" s="23"/>
      <c r="E109" s="73" t="s">
        <v>550</v>
      </c>
      <c r="F109" s="27" t="s">
        <v>65</v>
      </c>
      <c r="G109" s="25" t="s">
        <v>40</v>
      </c>
      <c r="H109" s="25" t="s">
        <v>44</v>
      </c>
      <c r="I109" s="25" t="s">
        <v>169</v>
      </c>
      <c r="J109" s="25" t="str">
        <f t="shared" si="7"/>
        <v>A</v>
      </c>
      <c r="K109" s="26">
        <f ca="1">VLOOKUP(F109,OFFSET(Hodnoc!$A$1:$C$28,0,IF(I109="Hory",0,IF(I109="Ledy",3,IF(I109="Písek",6,IF(I109="Skalky",9,IF(I109="Boulder",12,"chyba")))))),IF(J109="A",2,3),0)*VLOOKUP(G109,Hodnoc!$P$1:$Q$11,2,0)</f>
        <v>57</v>
      </c>
    </row>
    <row r="110" spans="1:11" ht="12.75">
      <c r="A110" s="22">
        <v>109</v>
      </c>
      <c r="B110" s="23">
        <v>39984</v>
      </c>
      <c r="C110" s="23" t="s">
        <v>147</v>
      </c>
      <c r="D110" s="23"/>
      <c r="E110" s="22" t="s">
        <v>551</v>
      </c>
      <c r="F110" s="27" t="s">
        <v>76</v>
      </c>
      <c r="G110" s="25" t="s">
        <v>40</v>
      </c>
      <c r="H110" s="25" t="s">
        <v>44</v>
      </c>
      <c r="I110" s="25" t="s">
        <v>169</v>
      </c>
      <c r="J110" s="25" t="str">
        <f t="shared" si="7"/>
        <v>A</v>
      </c>
      <c r="K110" s="26">
        <f ca="1">VLOOKUP(F110,OFFSET(Hodnoc!$A$1:$C$28,0,IF(I110="Hory",0,IF(I110="Ledy",3,IF(I110="Písek",6,IF(I110="Skalky",9,IF(I110="Boulder",12,"chyba")))))),IF(J110="A",2,3),0)*VLOOKUP(G110,Hodnoc!$P$1:$Q$11,2,0)</f>
        <v>37.5</v>
      </c>
    </row>
    <row r="111" spans="1:11" ht="12.75">
      <c r="A111" s="22">
        <v>110</v>
      </c>
      <c r="B111" s="23">
        <v>39984</v>
      </c>
      <c r="C111" s="23" t="s">
        <v>147</v>
      </c>
      <c r="D111" s="23"/>
      <c r="E111" s="22" t="s">
        <v>152</v>
      </c>
      <c r="F111" s="27">
        <v>6</v>
      </c>
      <c r="G111" s="25" t="s">
        <v>39</v>
      </c>
      <c r="H111" s="25" t="s">
        <v>44</v>
      </c>
      <c r="I111" s="25" t="s">
        <v>169</v>
      </c>
      <c r="J111" s="25" t="str">
        <f t="shared" si="7"/>
        <v>A</v>
      </c>
      <c r="K111" s="26">
        <f ca="1">VLOOKUP(F111,OFFSET(Hodnoc!$A$1:$C$28,0,IF(I111="Hory",0,IF(I111="Ledy",3,IF(I111="Písek",6,IF(I111="Skalky",9,IF(I111="Boulder",12,"chyba")))))),IF(J111="A",2,3),0)*VLOOKUP(G111,Hodnoc!$P$1:$Q$11,2,0)</f>
        <v>27</v>
      </c>
    </row>
    <row r="112" spans="1:11" ht="12.75">
      <c r="A112" s="22">
        <v>111</v>
      </c>
      <c r="B112" s="23">
        <v>39984</v>
      </c>
      <c r="C112" s="23" t="s">
        <v>147</v>
      </c>
      <c r="D112" s="23"/>
      <c r="E112" s="22" t="s">
        <v>552</v>
      </c>
      <c r="F112" s="27">
        <v>6</v>
      </c>
      <c r="G112" s="25" t="s">
        <v>39</v>
      </c>
      <c r="H112" s="25" t="s">
        <v>44</v>
      </c>
      <c r="I112" s="25" t="s">
        <v>169</v>
      </c>
      <c r="J112" s="25" t="str">
        <f t="shared" si="7"/>
        <v>A</v>
      </c>
      <c r="K112" s="26">
        <f ca="1">VLOOKUP(F112,OFFSET(Hodnoc!$A$1:$C$28,0,IF(I112="Hory",0,IF(I112="Ledy",3,IF(I112="Písek",6,IF(I112="Skalky",9,IF(I112="Boulder",12,"chyba")))))),IF(J112="A",2,3),0)*VLOOKUP(G112,Hodnoc!$P$1:$Q$11,2,0)</f>
        <v>27</v>
      </c>
    </row>
    <row r="113" spans="1:11" ht="12.75">
      <c r="A113" s="22">
        <v>112</v>
      </c>
      <c r="B113" s="23">
        <v>40005</v>
      </c>
      <c r="C113" s="23" t="s">
        <v>582</v>
      </c>
      <c r="D113" s="23"/>
      <c r="E113" s="22" t="s">
        <v>592</v>
      </c>
      <c r="F113" s="24" t="s">
        <v>18</v>
      </c>
      <c r="G113" s="25" t="s">
        <v>39</v>
      </c>
      <c r="H113" s="25" t="s">
        <v>44</v>
      </c>
      <c r="I113" s="25" t="s">
        <v>332</v>
      </c>
      <c r="J113" s="25" t="str">
        <f>IF(OR(G113="TR",G113="TRO"),"B","A")</f>
        <v>A</v>
      </c>
      <c r="K113" s="26">
        <f ca="1">VLOOKUP(F113,OFFSET(Hodnoc!$A$1:$C$28,0,IF(I113="Hory",0,IF(I113="Ledy",3,IF(I113="Písek",6,IF(I113="Skalky",9,IF(I113="Boulder",12,"chyba")))))),IF(J113="A",2,3),0)*VLOOKUP(G113,Hodnoc!$P$1:$Q$11,2,0)</f>
        <v>18</v>
      </c>
    </row>
    <row r="114" spans="1:11" ht="12.75">
      <c r="A114" s="22">
        <v>113</v>
      </c>
      <c r="B114" s="23">
        <v>40007</v>
      </c>
      <c r="C114" s="23" t="s">
        <v>582</v>
      </c>
      <c r="D114" s="23"/>
      <c r="E114" s="22" t="s">
        <v>591</v>
      </c>
      <c r="F114" s="24" t="s">
        <v>20</v>
      </c>
      <c r="G114" s="25" t="s">
        <v>92</v>
      </c>
      <c r="H114" s="25" t="s">
        <v>44</v>
      </c>
      <c r="I114" s="25" t="s">
        <v>332</v>
      </c>
      <c r="J114" s="25" t="str">
        <f>IF(OR(G114="TR",G114="TRO"),"B","A")</f>
        <v>B</v>
      </c>
      <c r="K114" s="26">
        <f ca="1">VLOOKUP(F114,OFFSET(Hodnoc!$A$1:$C$28,0,IF(I114="Hory",0,IF(I114="Ledy",3,IF(I114="Písek",6,IF(I114="Skalky",9,IF(I114="Boulder",12,"chyba")))))),IF(J114="A",2,3),0)*VLOOKUP(G114,Hodnoc!$P$1:$Q$11,2,0)</f>
        <v>7</v>
      </c>
    </row>
    <row r="115" spans="1:11" ht="12.75">
      <c r="A115" s="22">
        <v>114</v>
      </c>
      <c r="B115" s="23">
        <v>40007</v>
      </c>
      <c r="C115" s="23" t="s">
        <v>582</v>
      </c>
      <c r="D115" s="23"/>
      <c r="E115" s="22" t="s">
        <v>589</v>
      </c>
      <c r="F115" s="24" t="s">
        <v>26</v>
      </c>
      <c r="G115" s="25" t="s">
        <v>92</v>
      </c>
      <c r="H115" s="25" t="s">
        <v>44</v>
      </c>
      <c r="I115" s="25" t="s">
        <v>332</v>
      </c>
      <c r="J115" s="25" t="str">
        <f>IF(OR(G115="TR",G115="TRO"),"B","A")</f>
        <v>B</v>
      </c>
      <c r="K115" s="26">
        <f ca="1">VLOOKUP(F115,OFFSET(Hodnoc!$A$1:$C$28,0,IF(I115="Hory",0,IF(I115="Ledy",3,IF(I115="Písek",6,IF(I115="Skalky",9,IF(I115="Boulder",12,"chyba")))))),IF(J115="A",2,3),0)*VLOOKUP(G115,Hodnoc!$P$1:$Q$11,2,0)</f>
        <v>17</v>
      </c>
    </row>
    <row r="116" spans="1:11" ht="12.75">
      <c r="A116" s="22">
        <v>115</v>
      </c>
      <c r="B116" s="23">
        <v>40008</v>
      </c>
      <c r="C116" s="23" t="s">
        <v>582</v>
      </c>
      <c r="D116" s="23"/>
      <c r="E116" s="22" t="s">
        <v>587</v>
      </c>
      <c r="F116" s="24" t="s">
        <v>20</v>
      </c>
      <c r="G116" s="25" t="s">
        <v>5</v>
      </c>
      <c r="H116" s="25" t="s">
        <v>44</v>
      </c>
      <c r="I116" s="25" t="s">
        <v>332</v>
      </c>
      <c r="J116" s="25" t="str">
        <f>IF(OR(G116="TR",G116="TRO"),"B","A")</f>
        <v>B</v>
      </c>
      <c r="K116" s="26">
        <f ca="1">VLOOKUP(F116,OFFSET(Hodnoc!$A$1:$C$28,0,IF(I116="Hory",0,IF(I116="Ledy",3,IF(I116="Písek",6,IF(I116="Skalky",9,IF(I116="Boulder",12,"chyba")))))),IF(J116="A",2,3),0)*VLOOKUP(G116,Hodnoc!$P$1:$Q$11,2,0)</f>
        <v>9.1</v>
      </c>
    </row>
    <row r="117" spans="1:11" ht="12.75">
      <c r="A117" s="22">
        <v>116</v>
      </c>
      <c r="B117" s="23">
        <v>40008</v>
      </c>
      <c r="C117" s="23" t="s">
        <v>582</v>
      </c>
      <c r="D117" s="23"/>
      <c r="E117" s="22" t="s">
        <v>588</v>
      </c>
      <c r="F117" s="24" t="s">
        <v>22</v>
      </c>
      <c r="G117" s="25" t="s">
        <v>5</v>
      </c>
      <c r="H117" s="25" t="s">
        <v>44</v>
      </c>
      <c r="I117" s="25" t="s">
        <v>332</v>
      </c>
      <c r="J117" s="25" t="str">
        <f aca="true" t="shared" si="8" ref="J117:J135">IF(OR(G117="TR",G117="TRO"),"B","A")</f>
        <v>B</v>
      </c>
      <c r="K117" s="26">
        <f ca="1">VLOOKUP(F117,OFFSET(Hodnoc!$A$1:$C$28,0,IF(I117="Hory",0,IF(I117="Ledy",3,IF(I117="Písek",6,IF(I117="Skalky",9,IF(I117="Boulder",12,"chyba")))))),IF(J117="A",2,3),0)*VLOOKUP(G117,Hodnoc!$P$1:$Q$11,2,0)</f>
        <v>13</v>
      </c>
    </row>
    <row r="118" spans="1:11" ht="12.75">
      <c r="A118" s="22">
        <v>117</v>
      </c>
      <c r="B118" s="23">
        <v>40010</v>
      </c>
      <c r="C118" s="23" t="s">
        <v>582</v>
      </c>
      <c r="D118" s="23"/>
      <c r="E118" s="22" t="s">
        <v>586</v>
      </c>
      <c r="F118" s="24" t="s">
        <v>18</v>
      </c>
      <c r="G118" s="25" t="s">
        <v>5</v>
      </c>
      <c r="H118" s="25" t="s">
        <v>44</v>
      </c>
      <c r="I118" s="25" t="s">
        <v>332</v>
      </c>
      <c r="J118" s="25" t="str">
        <f t="shared" si="8"/>
        <v>B</v>
      </c>
      <c r="K118" s="26">
        <f ca="1">VLOOKUP(F118,OFFSET(Hodnoc!$A$1:$C$28,0,IF(I118="Hory",0,IF(I118="Ledy",3,IF(I118="Písek",6,IF(I118="Skalky",9,IF(I118="Boulder",12,"chyba")))))),IF(J118="A",2,3),0)*VLOOKUP(G118,Hodnoc!$P$1:$Q$11,2,0)</f>
        <v>6.5</v>
      </c>
    </row>
    <row r="119" spans="1:11" ht="12.75">
      <c r="A119" s="22">
        <v>118</v>
      </c>
      <c r="B119" s="23">
        <v>40010</v>
      </c>
      <c r="C119" s="23" t="s">
        <v>582</v>
      </c>
      <c r="D119" s="23"/>
      <c r="E119" s="22" t="s">
        <v>584</v>
      </c>
      <c r="F119" s="27" t="s">
        <v>18</v>
      </c>
      <c r="G119" s="25" t="s">
        <v>39</v>
      </c>
      <c r="H119" s="25" t="s">
        <v>44</v>
      </c>
      <c r="I119" s="25" t="s">
        <v>332</v>
      </c>
      <c r="J119" s="25" t="str">
        <f t="shared" si="8"/>
        <v>A</v>
      </c>
      <c r="K119" s="26">
        <f ca="1">VLOOKUP(F119,OFFSET(Hodnoc!$A$1:$C$28,0,IF(I119="Hory",0,IF(I119="Ledy",3,IF(I119="Písek",6,IF(I119="Skalky",9,IF(I119="Boulder",12,"chyba")))))),IF(J119="A",2,3),0)*VLOOKUP(G119,Hodnoc!$P$1:$Q$11,2,0)</f>
        <v>18</v>
      </c>
    </row>
    <row r="120" spans="1:11" ht="12.75">
      <c r="A120" s="22">
        <v>119</v>
      </c>
      <c r="B120" s="23">
        <v>40010</v>
      </c>
      <c r="C120" s="23" t="s">
        <v>580</v>
      </c>
      <c r="D120" s="23"/>
      <c r="E120" s="22" t="s">
        <v>585</v>
      </c>
      <c r="F120" s="24" t="s">
        <v>20</v>
      </c>
      <c r="G120" s="25" t="s">
        <v>5</v>
      </c>
      <c r="H120" s="25" t="s">
        <v>44</v>
      </c>
      <c r="I120" s="25" t="s">
        <v>332</v>
      </c>
      <c r="J120" s="25" t="str">
        <f t="shared" si="8"/>
        <v>B</v>
      </c>
      <c r="K120" s="26">
        <f ca="1">VLOOKUP(F120,OFFSET(Hodnoc!$A$1:$C$28,0,IF(I120="Hory",0,IF(I120="Ledy",3,IF(I120="Písek",6,IF(I120="Skalky",9,IF(I120="Boulder",12,"chyba")))))),IF(J120="A",2,3),0)*VLOOKUP(G120,Hodnoc!$P$1:$Q$11,2,0)</f>
        <v>9.1</v>
      </c>
    </row>
    <row r="121" spans="1:11" ht="12.75">
      <c r="A121" s="22">
        <v>120</v>
      </c>
      <c r="B121" s="23">
        <v>40010</v>
      </c>
      <c r="C121" s="23" t="s">
        <v>582</v>
      </c>
      <c r="D121" s="23"/>
      <c r="E121" s="22" t="s">
        <v>583</v>
      </c>
      <c r="F121" s="24" t="s">
        <v>26</v>
      </c>
      <c r="G121" s="25" t="s">
        <v>92</v>
      </c>
      <c r="H121" s="25" t="s">
        <v>44</v>
      </c>
      <c r="I121" s="25" t="s">
        <v>332</v>
      </c>
      <c r="J121" s="25" t="str">
        <f t="shared" si="8"/>
        <v>B</v>
      </c>
      <c r="K121" s="26">
        <f ca="1">VLOOKUP(F121,OFFSET(Hodnoc!$A$1:$C$28,0,IF(I121="Hory",0,IF(I121="Ledy",3,IF(I121="Písek",6,IF(I121="Skalky",9,IF(I121="Boulder",12,"chyba")))))),IF(J121="A",2,3),0)*VLOOKUP(G121,Hodnoc!$P$1:$Q$11,2,0)</f>
        <v>17</v>
      </c>
    </row>
    <row r="122" spans="1:11" ht="12.75">
      <c r="A122" s="22">
        <v>121</v>
      </c>
      <c r="B122" s="23">
        <v>40011</v>
      </c>
      <c r="C122" s="23" t="s">
        <v>580</v>
      </c>
      <c r="D122" s="23"/>
      <c r="E122" s="22" t="s">
        <v>581</v>
      </c>
      <c r="F122" s="24" t="s">
        <v>18</v>
      </c>
      <c r="G122" s="25" t="s">
        <v>5</v>
      </c>
      <c r="H122" s="25" t="s">
        <v>44</v>
      </c>
      <c r="I122" s="25" t="s">
        <v>332</v>
      </c>
      <c r="J122" s="25" t="str">
        <f t="shared" si="8"/>
        <v>B</v>
      </c>
      <c r="K122" s="26">
        <f ca="1">VLOOKUP(F122,OFFSET(Hodnoc!$A$1:$C$28,0,IF(I122="Hory",0,IF(I122="Ledy",3,IF(I122="Písek",6,IF(I122="Skalky",9,IF(I122="Boulder",12,"chyba")))))),IF(J122="A",2,3),0)*VLOOKUP(G122,Hodnoc!$P$1:$Q$11,2,0)</f>
        <v>6.5</v>
      </c>
    </row>
    <row r="123" spans="1:11" ht="12.75">
      <c r="A123" s="22">
        <v>122</v>
      </c>
      <c r="B123" s="23">
        <v>40020</v>
      </c>
      <c r="C123" s="23" t="s">
        <v>656</v>
      </c>
      <c r="D123" s="23"/>
      <c r="E123" s="22" t="s">
        <v>657</v>
      </c>
      <c r="F123" s="27" t="s">
        <v>74</v>
      </c>
      <c r="G123" s="25" t="s">
        <v>90</v>
      </c>
      <c r="H123" s="25" t="s">
        <v>44</v>
      </c>
      <c r="I123" s="25" t="s">
        <v>169</v>
      </c>
      <c r="J123" s="25" t="str">
        <f t="shared" si="8"/>
        <v>A</v>
      </c>
      <c r="K123" s="26">
        <f ca="1">VLOOKUP(F123,OFFSET(Hodnoc!$A$1:$C$28,0,IF(I123="Hory",0,IF(I123="Ledy",3,IF(I123="Písek",6,IF(I123="Skalky",9,IF(I123="Boulder",12,"chyba")))))),IF(J123="A",2,3),0)*VLOOKUP(G123,Hodnoc!$P$1:$Q$11,2,0)</f>
        <v>24</v>
      </c>
    </row>
    <row r="124" spans="1:11" ht="12.75">
      <c r="A124" s="22">
        <v>123</v>
      </c>
      <c r="B124" s="23">
        <v>40020</v>
      </c>
      <c r="C124" s="23" t="s">
        <v>656</v>
      </c>
      <c r="D124" s="23"/>
      <c r="E124" s="22" t="s">
        <v>658</v>
      </c>
      <c r="F124" s="27" t="s">
        <v>74</v>
      </c>
      <c r="G124" s="25" t="s">
        <v>38</v>
      </c>
      <c r="H124" s="25" t="s">
        <v>44</v>
      </c>
      <c r="I124" s="25" t="s">
        <v>169</v>
      </c>
      <c r="J124" s="25" t="str">
        <f t="shared" si="8"/>
        <v>A</v>
      </c>
      <c r="K124" s="26">
        <f ca="1">VLOOKUP(F124,OFFSET(Hodnoc!$A$1:$C$28,0,IF(I124="Hory",0,IF(I124="Ledy",3,IF(I124="Písek",6,IF(I124="Skalky",9,IF(I124="Boulder",12,"chyba")))))),IF(J124="A",2,3),0)*VLOOKUP(G124,Hodnoc!$P$1:$Q$11,2,0)</f>
        <v>28.8</v>
      </c>
    </row>
    <row r="125" spans="1:11" ht="12.75">
      <c r="A125" s="22">
        <v>124</v>
      </c>
      <c r="B125" s="23">
        <v>40020</v>
      </c>
      <c r="C125" s="23" t="s">
        <v>656</v>
      </c>
      <c r="D125" s="23"/>
      <c r="E125" s="22" t="s">
        <v>659</v>
      </c>
      <c r="F125" s="27" t="s">
        <v>74</v>
      </c>
      <c r="G125" s="25" t="s">
        <v>38</v>
      </c>
      <c r="H125" s="25" t="s">
        <v>44</v>
      </c>
      <c r="I125" s="25" t="s">
        <v>169</v>
      </c>
      <c r="J125" s="25" t="str">
        <f t="shared" si="8"/>
        <v>A</v>
      </c>
      <c r="K125" s="26">
        <f ca="1">VLOOKUP(F125,OFFSET(Hodnoc!$A$1:$C$28,0,IF(I125="Hory",0,IF(I125="Ledy",3,IF(I125="Písek",6,IF(I125="Skalky",9,IF(I125="Boulder",12,"chyba")))))),IF(J125="A",2,3),0)*VLOOKUP(G125,Hodnoc!$P$1:$Q$11,2,0)</f>
        <v>28.8</v>
      </c>
    </row>
    <row r="126" spans="1:11" ht="12.75">
      <c r="A126" s="22">
        <v>125</v>
      </c>
      <c r="B126" s="23">
        <v>40020</v>
      </c>
      <c r="C126" s="23" t="s">
        <v>656</v>
      </c>
      <c r="D126" s="23"/>
      <c r="E126" s="22" t="s">
        <v>660</v>
      </c>
      <c r="F126" s="27">
        <v>5</v>
      </c>
      <c r="G126" s="25" t="s">
        <v>39</v>
      </c>
      <c r="H126" s="25" t="s">
        <v>44</v>
      </c>
      <c r="I126" s="25" t="s">
        <v>169</v>
      </c>
      <c r="J126" s="25" t="str">
        <f t="shared" si="8"/>
        <v>A</v>
      </c>
      <c r="K126" s="26">
        <f ca="1">VLOOKUP(F126,OFFSET(Hodnoc!$A$1:$C$28,0,IF(I126="Hory",0,IF(I126="Ledy",3,IF(I126="Písek",6,IF(I126="Skalky",9,IF(I126="Boulder",12,"chyba")))))),IF(J126="A",2,3),0)*VLOOKUP(G126,Hodnoc!$P$1:$Q$11,2,0)</f>
        <v>16.5</v>
      </c>
    </row>
    <row r="127" spans="1:11" ht="12.75">
      <c r="A127" s="22">
        <v>126</v>
      </c>
      <c r="B127" s="23">
        <v>40020</v>
      </c>
      <c r="C127" s="23" t="s">
        <v>656</v>
      </c>
      <c r="D127" s="23"/>
      <c r="E127" s="22" t="s">
        <v>661</v>
      </c>
      <c r="F127" s="27" t="s">
        <v>73</v>
      </c>
      <c r="G127" s="25" t="s">
        <v>39</v>
      </c>
      <c r="H127" s="25" t="s">
        <v>44</v>
      </c>
      <c r="I127" s="25" t="s">
        <v>169</v>
      </c>
      <c r="J127" s="25" t="str">
        <f t="shared" si="8"/>
        <v>A</v>
      </c>
      <c r="K127" s="26">
        <f ca="1">VLOOKUP(F127,OFFSET(Hodnoc!$A$1:$C$28,0,IF(I127="Hory",0,IF(I127="Ledy",3,IF(I127="Písek",6,IF(I127="Skalky",9,IF(I127="Boulder",12,"chyba")))))),IF(J127="A",2,3),0)*VLOOKUP(G127,Hodnoc!$P$1:$Q$11,2,0)</f>
        <v>19.5</v>
      </c>
    </row>
    <row r="128" spans="1:11" ht="12.75">
      <c r="A128" s="22">
        <v>127</v>
      </c>
      <c r="B128" s="23">
        <v>40020</v>
      </c>
      <c r="C128" s="23" t="s">
        <v>656</v>
      </c>
      <c r="D128" s="23"/>
      <c r="E128" s="22" t="s">
        <v>662</v>
      </c>
      <c r="F128" s="27">
        <v>5</v>
      </c>
      <c r="G128" s="25" t="s">
        <v>39</v>
      </c>
      <c r="H128" s="25" t="s">
        <v>44</v>
      </c>
      <c r="I128" s="25" t="s">
        <v>169</v>
      </c>
      <c r="J128" s="25" t="str">
        <f t="shared" si="8"/>
        <v>A</v>
      </c>
      <c r="K128" s="26">
        <f ca="1">VLOOKUP(F128,OFFSET(Hodnoc!$A$1:$C$28,0,IF(I128="Hory",0,IF(I128="Ledy",3,IF(I128="Písek",6,IF(I128="Skalky",9,IF(I128="Boulder",12,"chyba")))))),IF(J128="A",2,3),0)*VLOOKUP(G128,Hodnoc!$P$1:$Q$11,2,0)</f>
        <v>16.5</v>
      </c>
    </row>
    <row r="129" spans="1:11" ht="12.75">
      <c r="A129" s="22">
        <v>128</v>
      </c>
      <c r="B129" s="23">
        <v>40026</v>
      </c>
      <c r="C129" s="23" t="s">
        <v>227</v>
      </c>
      <c r="D129" s="23"/>
      <c r="E129" s="22" t="s">
        <v>243</v>
      </c>
      <c r="F129" s="27">
        <v>4</v>
      </c>
      <c r="G129" s="25" t="s">
        <v>38</v>
      </c>
      <c r="H129" s="25" t="s">
        <v>44</v>
      </c>
      <c r="I129" s="25" t="s">
        <v>169</v>
      </c>
      <c r="J129" s="25" t="str">
        <f t="shared" si="8"/>
        <v>A</v>
      </c>
      <c r="K129" s="26">
        <f ca="1">VLOOKUP(F129,OFFSET(Hodnoc!$A$1:$C$28,0,IF(I129="Hory",0,IF(I129="Ledy",3,IF(I129="Písek",6,IF(I129="Skalky",9,IF(I129="Boulder",12,"chyba")))))),IF(J129="A",2,3),0)*VLOOKUP(G129,Hodnoc!$P$1:$Q$11,2,0)</f>
        <v>10.8</v>
      </c>
    </row>
    <row r="130" spans="1:11" ht="12.75">
      <c r="A130" s="22">
        <v>129</v>
      </c>
      <c r="B130" s="23">
        <v>40026</v>
      </c>
      <c r="C130" s="23" t="s">
        <v>227</v>
      </c>
      <c r="D130" s="23"/>
      <c r="E130" s="22" t="s">
        <v>651</v>
      </c>
      <c r="F130" s="27" t="s">
        <v>74</v>
      </c>
      <c r="G130" s="25" t="s">
        <v>39</v>
      </c>
      <c r="H130" s="25" t="s">
        <v>44</v>
      </c>
      <c r="I130" s="25" t="s">
        <v>169</v>
      </c>
      <c r="J130" s="25" t="str">
        <f t="shared" si="8"/>
        <v>A</v>
      </c>
      <c r="K130" s="26">
        <f ca="1">VLOOKUP(F130,OFFSET(Hodnoc!$A$1:$C$28,0,IF(I130="Hory",0,IF(I130="Ledy",3,IF(I130="Písek",6,IF(I130="Skalky",9,IF(I130="Boulder",12,"chyba")))))),IF(J130="A",2,3),0)*VLOOKUP(G130,Hodnoc!$P$1:$Q$11,2,0)</f>
        <v>24</v>
      </c>
    </row>
    <row r="131" spans="1:11" ht="12.75">
      <c r="A131" s="22">
        <v>130</v>
      </c>
      <c r="B131" s="23">
        <v>40026</v>
      </c>
      <c r="C131" s="23" t="s">
        <v>227</v>
      </c>
      <c r="D131" s="23"/>
      <c r="E131" s="22" t="s">
        <v>652</v>
      </c>
      <c r="F131" s="27">
        <v>6</v>
      </c>
      <c r="G131" s="25" t="s">
        <v>39</v>
      </c>
      <c r="H131" s="25" t="s">
        <v>44</v>
      </c>
      <c r="I131" s="25" t="s">
        <v>169</v>
      </c>
      <c r="J131" s="25" t="str">
        <f t="shared" si="8"/>
        <v>A</v>
      </c>
      <c r="K131" s="26">
        <f ca="1">VLOOKUP(F131,OFFSET(Hodnoc!$A$1:$C$28,0,IF(I131="Hory",0,IF(I131="Ledy",3,IF(I131="Písek",6,IF(I131="Skalky",9,IF(I131="Boulder",12,"chyba")))))),IF(J131="A",2,3),0)*VLOOKUP(G131,Hodnoc!$P$1:$Q$11,2,0)</f>
        <v>27</v>
      </c>
    </row>
    <row r="132" spans="1:11" ht="12.75">
      <c r="A132" s="22">
        <v>131</v>
      </c>
      <c r="B132" s="23">
        <v>40026</v>
      </c>
      <c r="C132" s="23" t="s">
        <v>227</v>
      </c>
      <c r="D132" s="23"/>
      <c r="E132" s="22" t="s">
        <v>314</v>
      </c>
      <c r="F132" s="27">
        <v>4</v>
      </c>
      <c r="G132" s="25" t="s">
        <v>38</v>
      </c>
      <c r="H132" s="25" t="s">
        <v>44</v>
      </c>
      <c r="I132" s="25" t="s">
        <v>169</v>
      </c>
      <c r="J132" s="25" t="str">
        <f t="shared" si="8"/>
        <v>A</v>
      </c>
      <c r="K132" s="26">
        <f ca="1">VLOOKUP(F132,OFFSET(Hodnoc!$A$1:$C$28,0,IF(I132="Hory",0,IF(I132="Ledy",3,IF(I132="Písek",6,IF(I132="Skalky",9,IF(I132="Boulder",12,"chyba")))))),IF(J132="A",2,3),0)*VLOOKUP(G132,Hodnoc!$P$1:$Q$11,2,0)</f>
        <v>10.8</v>
      </c>
    </row>
    <row r="133" spans="1:11" ht="12.75">
      <c r="A133" s="22">
        <v>132</v>
      </c>
      <c r="B133" s="23">
        <v>40026</v>
      </c>
      <c r="C133" s="23" t="s">
        <v>227</v>
      </c>
      <c r="D133" s="23"/>
      <c r="E133" s="22" t="s">
        <v>653</v>
      </c>
      <c r="F133" s="27">
        <v>6</v>
      </c>
      <c r="G133" s="25" t="s">
        <v>38</v>
      </c>
      <c r="H133" s="25" t="s">
        <v>44</v>
      </c>
      <c r="I133" s="25" t="s">
        <v>169</v>
      </c>
      <c r="J133" s="25" t="str">
        <f t="shared" si="8"/>
        <v>A</v>
      </c>
      <c r="K133" s="26">
        <f ca="1">VLOOKUP(F133,OFFSET(Hodnoc!$A$1:$C$28,0,IF(I133="Hory",0,IF(I133="Ledy",3,IF(I133="Písek",6,IF(I133="Skalky",9,IF(I133="Boulder",12,"chyba")))))),IF(J133="A",2,3),0)*VLOOKUP(G133,Hodnoc!$P$1:$Q$11,2,0)</f>
        <v>32.4</v>
      </c>
    </row>
    <row r="134" spans="1:11" ht="12.75">
      <c r="A134" s="22">
        <v>133</v>
      </c>
      <c r="B134" s="23">
        <v>40026</v>
      </c>
      <c r="C134" s="23" t="s">
        <v>227</v>
      </c>
      <c r="D134" s="23"/>
      <c r="E134" s="22" t="s">
        <v>654</v>
      </c>
      <c r="F134" s="27">
        <v>5</v>
      </c>
      <c r="G134" s="25" t="s">
        <v>39</v>
      </c>
      <c r="H134" s="25" t="s">
        <v>44</v>
      </c>
      <c r="I134" s="25" t="s">
        <v>169</v>
      </c>
      <c r="J134" s="25" t="str">
        <f t="shared" si="8"/>
        <v>A</v>
      </c>
      <c r="K134" s="26">
        <f ca="1">VLOOKUP(F134,OFFSET(Hodnoc!$A$1:$C$28,0,IF(I134="Hory",0,IF(I134="Ledy",3,IF(I134="Písek",6,IF(I134="Skalky",9,IF(I134="Boulder",12,"chyba")))))),IF(J134="A",2,3),0)*VLOOKUP(G134,Hodnoc!$P$1:$Q$11,2,0)</f>
        <v>16.5</v>
      </c>
    </row>
    <row r="135" spans="1:11" ht="12.75">
      <c r="A135" s="22">
        <v>134</v>
      </c>
      <c r="B135" s="23">
        <v>40026</v>
      </c>
      <c r="C135" s="23" t="s">
        <v>227</v>
      </c>
      <c r="D135" s="23"/>
      <c r="E135" s="22" t="s">
        <v>512</v>
      </c>
      <c r="F135" s="27" t="s">
        <v>75</v>
      </c>
      <c r="G135" s="25" t="s">
        <v>38</v>
      </c>
      <c r="H135" s="25" t="s">
        <v>44</v>
      </c>
      <c r="I135" s="25" t="s">
        <v>169</v>
      </c>
      <c r="J135" s="25" t="str">
        <f t="shared" si="8"/>
        <v>A</v>
      </c>
      <c r="K135" s="26">
        <f ca="1">VLOOKUP(F135,OFFSET(Hodnoc!$A$1:$C$28,0,IF(I135="Hory",0,IF(I135="Ledy",3,IF(I135="Písek",6,IF(I135="Skalky",9,IF(I135="Boulder",12,"chyba")))))),IF(J135="A",2,3),0)*VLOOKUP(G135,Hodnoc!$P$1:$Q$11,2,0)</f>
        <v>37.800000000000004</v>
      </c>
    </row>
    <row r="136" spans="1:11" ht="12.75">
      <c r="A136" s="22">
        <v>135</v>
      </c>
      <c r="B136" s="23">
        <v>40026</v>
      </c>
      <c r="C136" s="23" t="s">
        <v>227</v>
      </c>
      <c r="D136" s="23"/>
      <c r="E136" s="22" t="s">
        <v>664</v>
      </c>
      <c r="F136" s="27" t="s">
        <v>76</v>
      </c>
      <c r="G136" s="25" t="s">
        <v>38</v>
      </c>
      <c r="H136" s="25" t="s">
        <v>44</v>
      </c>
      <c r="I136" s="25" t="s">
        <v>169</v>
      </c>
      <c r="J136" s="25" t="str">
        <f aca="true" t="shared" si="9" ref="J136:J144">IF(OR(G136="TR",G136="TRO"),"B","A")</f>
        <v>A</v>
      </c>
      <c r="K136" s="26">
        <f ca="1">VLOOKUP(F136,OFFSET(Hodnoc!$A$1:$C$28,0,IF(I136="Hory",0,IF(I136="Ledy",3,IF(I136="Písek",6,IF(I136="Skalky",9,IF(I136="Boulder",12,"chyba")))))),IF(J136="A",2,3),0)*VLOOKUP(G136,Hodnoc!$P$1:$Q$11,2,0)</f>
        <v>45</v>
      </c>
    </row>
    <row r="137" spans="1:11" ht="12.75">
      <c r="A137" s="22">
        <v>136</v>
      </c>
      <c r="B137" s="23">
        <v>40026</v>
      </c>
      <c r="C137" s="23" t="s">
        <v>227</v>
      </c>
      <c r="D137" s="23"/>
      <c r="E137" s="22" t="s">
        <v>312</v>
      </c>
      <c r="F137" s="27">
        <v>4</v>
      </c>
      <c r="G137" s="25" t="s">
        <v>39</v>
      </c>
      <c r="H137" s="25" t="s">
        <v>44</v>
      </c>
      <c r="I137" s="25" t="s">
        <v>169</v>
      </c>
      <c r="J137" s="25" t="str">
        <f t="shared" si="9"/>
        <v>A</v>
      </c>
      <c r="K137" s="26">
        <f ca="1">VLOOKUP(F137,OFFSET(Hodnoc!$A$1:$C$28,0,IF(I137="Hory",0,IF(I137="Ledy",3,IF(I137="Písek",6,IF(I137="Skalky",9,IF(I137="Boulder",12,"chyba")))))),IF(J137="A",2,3),0)*VLOOKUP(G137,Hodnoc!$P$1:$Q$11,2,0)</f>
        <v>9</v>
      </c>
    </row>
    <row r="138" spans="1:11" ht="12.75">
      <c r="A138" s="22">
        <v>137</v>
      </c>
      <c r="B138" s="23">
        <v>40026</v>
      </c>
      <c r="C138" s="23" t="s">
        <v>227</v>
      </c>
      <c r="D138" s="23"/>
      <c r="E138" s="22" t="s">
        <v>655</v>
      </c>
      <c r="F138" s="27">
        <v>6</v>
      </c>
      <c r="G138" s="25" t="s">
        <v>38</v>
      </c>
      <c r="H138" s="25" t="s">
        <v>44</v>
      </c>
      <c r="I138" s="25" t="s">
        <v>169</v>
      </c>
      <c r="J138" s="25" t="str">
        <f t="shared" si="9"/>
        <v>A</v>
      </c>
      <c r="K138" s="26">
        <f ca="1">VLOOKUP(F138,OFFSET(Hodnoc!$A$1:$C$28,0,IF(I138="Hory",0,IF(I138="Ledy",3,IF(I138="Písek",6,IF(I138="Skalky",9,IF(I138="Boulder",12,"chyba")))))),IF(J138="A",2,3),0)*VLOOKUP(G138,Hodnoc!$P$1:$Q$11,2,0)</f>
        <v>32.4</v>
      </c>
    </row>
    <row r="139" spans="1:11" ht="12.75">
      <c r="A139" s="22">
        <v>138</v>
      </c>
      <c r="B139" s="23">
        <v>40026</v>
      </c>
      <c r="C139" s="23" t="s">
        <v>227</v>
      </c>
      <c r="D139" s="23"/>
      <c r="E139" s="22" t="s">
        <v>663</v>
      </c>
      <c r="F139" s="27" t="s">
        <v>75</v>
      </c>
      <c r="G139" s="25" t="s">
        <v>39</v>
      </c>
      <c r="H139" s="25" t="s">
        <v>44</v>
      </c>
      <c r="I139" s="25" t="s">
        <v>169</v>
      </c>
      <c r="J139" s="25" t="str">
        <f t="shared" si="9"/>
        <v>A</v>
      </c>
      <c r="K139" s="26">
        <f ca="1">VLOOKUP(F139,OFFSET(Hodnoc!$A$1:$C$28,0,IF(I139="Hory",0,IF(I139="Ledy",3,IF(I139="Písek",6,IF(I139="Skalky",9,IF(I139="Boulder",12,"chyba")))))),IF(J139="A",2,3),0)*VLOOKUP(G139,Hodnoc!$P$1:$Q$11,2,0)</f>
        <v>31.5</v>
      </c>
    </row>
    <row r="140" spans="1:11" ht="12.75">
      <c r="A140" s="22">
        <v>139</v>
      </c>
      <c r="B140" s="23">
        <v>40034</v>
      </c>
      <c r="C140" s="23" t="s">
        <v>142</v>
      </c>
      <c r="D140" s="23"/>
      <c r="E140" s="22" t="s">
        <v>238</v>
      </c>
      <c r="F140" s="27">
        <v>6</v>
      </c>
      <c r="G140" s="25" t="s">
        <v>39</v>
      </c>
      <c r="H140" s="25" t="s">
        <v>44</v>
      </c>
      <c r="I140" s="25" t="s">
        <v>169</v>
      </c>
      <c r="J140" s="25" t="str">
        <f t="shared" si="9"/>
        <v>A</v>
      </c>
      <c r="K140" s="26">
        <f ca="1">VLOOKUP(F140,OFFSET(Hodnoc!$A$1:$C$28,0,IF(I140="Hory",0,IF(I140="Ledy",3,IF(I140="Písek",6,IF(I140="Skalky",9,IF(I140="Boulder",12,"chyba")))))),IF(J140="A",2,3),0)*VLOOKUP(G140,Hodnoc!$P$1:$Q$11,2,0)</f>
        <v>27</v>
      </c>
    </row>
    <row r="141" spans="1:11" ht="12.75">
      <c r="A141" s="22">
        <v>140</v>
      </c>
      <c r="B141" s="23">
        <v>40034</v>
      </c>
      <c r="C141" s="23" t="s">
        <v>142</v>
      </c>
      <c r="D141" s="23"/>
      <c r="E141" s="22" t="s">
        <v>467</v>
      </c>
      <c r="F141" s="27" t="s">
        <v>76</v>
      </c>
      <c r="G141" s="25" t="s">
        <v>50</v>
      </c>
      <c r="H141" s="25" t="s">
        <v>44</v>
      </c>
      <c r="I141" s="25" t="s">
        <v>169</v>
      </c>
      <c r="J141" s="25" t="str">
        <f t="shared" si="9"/>
        <v>A</v>
      </c>
      <c r="K141" s="26">
        <f ca="1">VLOOKUP(F141,OFFSET(Hodnoc!$A$1:$C$28,0,IF(I141="Hory",0,IF(I141="Ledy",3,IF(I141="Písek",6,IF(I141="Skalky",9,IF(I141="Boulder",12,"chyba")))))),IF(J141="A",2,3),0)*VLOOKUP(G141,Hodnoc!$P$1:$Q$11,2,0)</f>
        <v>25</v>
      </c>
    </row>
    <row r="142" spans="1:11" ht="12.75">
      <c r="A142" s="22">
        <v>141</v>
      </c>
      <c r="B142" s="23">
        <v>40034</v>
      </c>
      <c r="C142" s="23" t="s">
        <v>142</v>
      </c>
      <c r="D142" s="23"/>
      <c r="E142" s="22" t="s">
        <v>468</v>
      </c>
      <c r="F142" s="27" t="s">
        <v>75</v>
      </c>
      <c r="G142" s="25" t="s">
        <v>50</v>
      </c>
      <c r="H142" s="25" t="s">
        <v>44</v>
      </c>
      <c r="I142" s="25" t="s">
        <v>169</v>
      </c>
      <c r="J142" s="25" t="str">
        <f t="shared" si="9"/>
        <v>A</v>
      </c>
      <c r="K142" s="26">
        <f ca="1">VLOOKUP(F142,OFFSET(Hodnoc!$A$1:$C$28,0,IF(I142="Hory",0,IF(I142="Ledy",3,IF(I142="Písek",6,IF(I142="Skalky",9,IF(I142="Boulder",12,"chyba")))))),IF(J142="A",2,3),0)*VLOOKUP(G142,Hodnoc!$P$1:$Q$11,2,0)</f>
        <v>21</v>
      </c>
    </row>
    <row r="143" spans="1:11" ht="12.75">
      <c r="A143" s="22">
        <v>142</v>
      </c>
      <c r="B143" s="23">
        <v>40034</v>
      </c>
      <c r="C143" s="23" t="s">
        <v>142</v>
      </c>
      <c r="D143" s="23"/>
      <c r="E143" s="22" t="s">
        <v>146</v>
      </c>
      <c r="F143" s="27" t="s">
        <v>75</v>
      </c>
      <c r="G143" s="25" t="s">
        <v>5</v>
      </c>
      <c r="H143" s="25" t="s">
        <v>44</v>
      </c>
      <c r="I143" s="25" t="s">
        <v>169</v>
      </c>
      <c r="J143" s="25" t="str">
        <f t="shared" si="9"/>
        <v>B</v>
      </c>
      <c r="K143" s="26">
        <f ca="1">VLOOKUP(F143,OFFSET(Hodnoc!$A$1:$C$28,0,IF(I143="Hory",0,IF(I143="Ledy",3,IF(I143="Písek",6,IF(I143="Skalky",9,IF(I143="Boulder",12,"chyba")))))),IF(J143="A",2,3),0)*VLOOKUP(G143,Hodnoc!$P$1:$Q$11,2,0)</f>
        <v>13</v>
      </c>
    </row>
    <row r="144" spans="1:11" ht="12.75">
      <c r="A144" s="22">
        <v>143</v>
      </c>
      <c r="B144" s="23">
        <v>40034</v>
      </c>
      <c r="C144" s="23" t="s">
        <v>142</v>
      </c>
      <c r="D144" s="23"/>
      <c r="E144" s="22" t="s">
        <v>463</v>
      </c>
      <c r="F144" s="27" t="s">
        <v>75</v>
      </c>
      <c r="G144" s="25" t="s">
        <v>5</v>
      </c>
      <c r="H144" s="25" t="s">
        <v>44</v>
      </c>
      <c r="I144" s="25" t="s">
        <v>169</v>
      </c>
      <c r="J144" s="25" t="str">
        <f t="shared" si="9"/>
        <v>B</v>
      </c>
      <c r="K144" s="26">
        <f ca="1">VLOOKUP(F144,OFFSET(Hodnoc!$A$1:$C$28,0,IF(I144="Hory",0,IF(I144="Ledy",3,IF(I144="Písek",6,IF(I144="Skalky",9,IF(I144="Boulder",12,"chyba")))))),IF(J144="A",2,3),0)*VLOOKUP(G144,Hodnoc!$P$1:$Q$11,2,0)</f>
        <v>13</v>
      </c>
    </row>
    <row r="145" spans="1:11" ht="12.75">
      <c r="A145" s="22">
        <v>144</v>
      </c>
      <c r="B145" s="23">
        <v>40039</v>
      </c>
      <c r="C145" s="23" t="s">
        <v>198</v>
      </c>
      <c r="D145" s="23"/>
      <c r="E145" s="22" t="s">
        <v>646</v>
      </c>
      <c r="F145" s="27">
        <v>6</v>
      </c>
      <c r="G145" s="25" t="s">
        <v>179</v>
      </c>
      <c r="H145" s="25" t="s">
        <v>44</v>
      </c>
      <c r="I145" s="25" t="s">
        <v>169</v>
      </c>
      <c r="J145" s="25" t="str">
        <f aca="true" t="shared" si="10" ref="J145:J151">IF(OR(G145="TR",G145="TRO"),"B","A")</f>
        <v>A</v>
      </c>
      <c r="K145" s="26">
        <f ca="1">VLOOKUP(F145,OFFSET(Hodnoc!$A$1:$C$28,0,IF(I145="Hory",0,IF(I145="Ledy",3,IF(I145="Písek",6,IF(I145="Skalky",9,IF(I145="Boulder",12,"chyba")))))),IF(J145="A",2,3),0)*VLOOKUP(G145,Hodnoc!$P$1:$Q$11,2,0)</f>
        <v>27</v>
      </c>
    </row>
    <row r="146" spans="1:11" ht="12.75">
      <c r="A146" s="22">
        <v>145</v>
      </c>
      <c r="B146" s="23">
        <v>40039</v>
      </c>
      <c r="C146" s="23" t="s">
        <v>198</v>
      </c>
      <c r="D146" s="23"/>
      <c r="E146" s="22" t="s">
        <v>686</v>
      </c>
      <c r="F146" s="27">
        <v>7</v>
      </c>
      <c r="G146" s="25" t="s">
        <v>179</v>
      </c>
      <c r="H146" s="25" t="s">
        <v>44</v>
      </c>
      <c r="I146" s="25" t="s">
        <v>169</v>
      </c>
      <c r="J146" s="25" t="str">
        <f t="shared" si="10"/>
        <v>A</v>
      </c>
      <c r="K146" s="26">
        <f ca="1">VLOOKUP(F146,OFFSET(Hodnoc!$A$1:$C$28,0,IF(I146="Hory",0,IF(I146="Ledy",3,IF(I146="Písek",6,IF(I146="Skalky",9,IF(I146="Boulder",12,"chyba")))))),IF(J146="A",2,3),0)*VLOOKUP(G146,Hodnoc!$P$1:$Q$11,2,0)</f>
        <v>43.5</v>
      </c>
    </row>
    <row r="147" spans="1:11" ht="12.75">
      <c r="A147" s="22">
        <v>146</v>
      </c>
      <c r="B147" s="23">
        <v>40039</v>
      </c>
      <c r="C147" s="23" t="s">
        <v>198</v>
      </c>
      <c r="D147" s="23"/>
      <c r="E147" s="22" t="s">
        <v>687</v>
      </c>
      <c r="F147" s="27">
        <v>7</v>
      </c>
      <c r="G147" s="25" t="s">
        <v>38</v>
      </c>
      <c r="H147" s="25" t="s">
        <v>44</v>
      </c>
      <c r="I147" s="25" t="s">
        <v>169</v>
      </c>
      <c r="J147" s="25" t="str">
        <f t="shared" si="10"/>
        <v>A</v>
      </c>
      <c r="K147" s="26">
        <f ca="1">VLOOKUP(F147,OFFSET(Hodnoc!$A$1:$C$28,0,IF(I147="Hory",0,IF(I147="Ledy",3,IF(I147="Písek",6,IF(I147="Skalky",9,IF(I147="Boulder",12,"chyba")))))),IF(J147="A",2,3),0)*VLOOKUP(G147,Hodnoc!$P$1:$Q$11,2,0)</f>
        <v>52.2</v>
      </c>
    </row>
    <row r="148" spans="1:11" ht="12.75">
      <c r="A148" s="22">
        <v>147</v>
      </c>
      <c r="B148" s="23">
        <v>40039</v>
      </c>
      <c r="C148" s="23" t="s">
        <v>198</v>
      </c>
      <c r="D148" s="23"/>
      <c r="E148" s="22" t="s">
        <v>689</v>
      </c>
      <c r="F148" s="27">
        <v>6</v>
      </c>
      <c r="G148" s="25" t="s">
        <v>179</v>
      </c>
      <c r="H148" s="25" t="s">
        <v>44</v>
      </c>
      <c r="I148" s="25" t="s">
        <v>169</v>
      </c>
      <c r="J148" s="25" t="str">
        <f t="shared" si="10"/>
        <v>A</v>
      </c>
      <c r="K148" s="26">
        <f ca="1">VLOOKUP(F148,OFFSET(Hodnoc!$A$1:$C$28,0,IF(I148="Hory",0,IF(I148="Ledy",3,IF(I148="Písek",6,IF(I148="Skalky",9,IF(I148="Boulder",12,"chyba")))))),IF(J148="A",2,3),0)*VLOOKUP(G148,Hodnoc!$P$1:$Q$11,2,0)</f>
        <v>27</v>
      </c>
    </row>
    <row r="149" spans="1:11" ht="12.75">
      <c r="A149" s="22">
        <v>148</v>
      </c>
      <c r="B149" s="23">
        <v>40039</v>
      </c>
      <c r="C149" s="23" t="s">
        <v>198</v>
      </c>
      <c r="D149" s="1"/>
      <c r="E149" s="50" t="s">
        <v>688</v>
      </c>
      <c r="F149" s="74">
        <v>6</v>
      </c>
      <c r="G149" s="47" t="s">
        <v>179</v>
      </c>
      <c r="H149" s="25" t="s">
        <v>44</v>
      </c>
      <c r="I149" s="25" t="s">
        <v>169</v>
      </c>
      <c r="J149" s="25" t="str">
        <f t="shared" si="10"/>
        <v>A</v>
      </c>
      <c r="K149" s="26">
        <f ca="1">VLOOKUP(F149,OFFSET(Hodnoc!$A$1:$C$28,0,IF(I149="Hory",0,IF(I149="Ledy",3,IF(I149="Písek",6,IF(I149="Skalky",9,IF(I149="Boulder",12,"chyba")))))),IF(J149="A",2,3),0)*VLOOKUP(G149,Hodnoc!$P$1:$Q$11,2,0)</f>
        <v>27</v>
      </c>
    </row>
    <row r="150" spans="1:11" ht="12.75">
      <c r="A150" s="22">
        <v>149</v>
      </c>
      <c r="B150" s="23">
        <v>40039</v>
      </c>
      <c r="C150" s="23" t="s">
        <v>198</v>
      </c>
      <c r="D150" s="1"/>
      <c r="E150" s="50" t="s">
        <v>690</v>
      </c>
      <c r="F150" s="74">
        <v>6</v>
      </c>
      <c r="G150" s="47" t="s">
        <v>38</v>
      </c>
      <c r="H150" s="25" t="s">
        <v>44</v>
      </c>
      <c r="I150" s="25" t="s">
        <v>169</v>
      </c>
      <c r="J150" s="25" t="str">
        <f t="shared" si="10"/>
        <v>A</v>
      </c>
      <c r="K150" s="26">
        <f ca="1">VLOOKUP(F150,OFFSET(Hodnoc!$A$1:$C$28,0,IF(I150="Hory",0,IF(I150="Ledy",3,IF(I150="Písek",6,IF(I150="Skalky",9,IF(I150="Boulder",12,"chyba")))))),IF(J150="A",2,3),0)*VLOOKUP(G150,Hodnoc!$P$1:$Q$11,2,0)</f>
        <v>32.4</v>
      </c>
    </row>
    <row r="151" spans="1:11" ht="12.75">
      <c r="A151" s="22">
        <v>150</v>
      </c>
      <c r="B151" s="23">
        <v>40039</v>
      </c>
      <c r="C151" s="23" t="s">
        <v>198</v>
      </c>
      <c r="D151" s="1"/>
      <c r="E151" s="50" t="s">
        <v>691</v>
      </c>
      <c r="F151" s="51" t="s">
        <v>75</v>
      </c>
      <c r="G151" s="47" t="s">
        <v>38</v>
      </c>
      <c r="H151" s="25" t="s">
        <v>44</v>
      </c>
      <c r="I151" s="25" t="s">
        <v>169</v>
      </c>
      <c r="J151" s="25" t="str">
        <f t="shared" si="10"/>
        <v>A</v>
      </c>
      <c r="K151" s="26">
        <f ca="1">VLOOKUP(F151,OFFSET(Hodnoc!$A$1:$C$28,0,IF(I151="Hory",0,IF(I151="Ledy",3,IF(I151="Písek",6,IF(I151="Skalky",9,IF(I151="Boulder",12,"chyba")))))),IF(J151="A",2,3),0)*VLOOKUP(G151,Hodnoc!$P$1:$Q$11,2,0)</f>
        <v>37.800000000000004</v>
      </c>
    </row>
    <row r="152" spans="1:11" ht="12.75">
      <c r="A152" s="22">
        <v>151</v>
      </c>
      <c r="B152" s="23">
        <v>40039</v>
      </c>
      <c r="C152" s="23" t="s">
        <v>198</v>
      </c>
      <c r="D152" s="23"/>
      <c r="E152" s="50" t="s">
        <v>692</v>
      </c>
      <c r="F152" s="51" t="s">
        <v>65</v>
      </c>
      <c r="G152" s="47" t="s">
        <v>50</v>
      </c>
      <c r="H152" s="25" t="s">
        <v>44</v>
      </c>
      <c r="I152" s="25" t="s">
        <v>169</v>
      </c>
      <c r="J152" s="25" t="str">
        <f aca="true" t="shared" si="11" ref="J152:J158">IF(OR(G152="TR",G152="TRO"),"B","A")</f>
        <v>A</v>
      </c>
      <c r="K152" s="26">
        <f ca="1">VLOOKUP(F152,OFFSET(Hodnoc!$A$1:$C$28,0,IF(I152="Hory",0,IF(I152="Ledy",3,IF(I152="Písek",6,IF(I152="Skalky",9,IF(I152="Boulder",12,"chyba")))))),IF(J152="A",2,3),0)*VLOOKUP(G152,Hodnoc!$P$1:$Q$11,2,0)</f>
        <v>38</v>
      </c>
    </row>
    <row r="153" spans="1:11" ht="12.75">
      <c r="A153" s="22">
        <v>152</v>
      </c>
      <c r="B153" s="23">
        <v>40039</v>
      </c>
      <c r="C153" s="23" t="s">
        <v>198</v>
      </c>
      <c r="D153" s="23"/>
      <c r="E153" s="50" t="s">
        <v>692</v>
      </c>
      <c r="F153" s="51" t="s">
        <v>65</v>
      </c>
      <c r="G153" s="47" t="s">
        <v>40</v>
      </c>
      <c r="H153" s="25" t="s">
        <v>44</v>
      </c>
      <c r="I153" s="25" t="s">
        <v>169</v>
      </c>
      <c r="J153" s="25" t="str">
        <f t="shared" si="11"/>
        <v>A</v>
      </c>
      <c r="K153" s="26">
        <f ca="1">VLOOKUP(F153,OFFSET(Hodnoc!$A$1:$C$28,0,IF(I153="Hory",0,IF(I153="Ledy",3,IF(I153="Písek",6,IF(I153="Skalky",9,IF(I153="Boulder",12,"chyba")))))),IF(J153="A",2,3),0)*VLOOKUP(G153,Hodnoc!$P$1:$Q$11,2,0)</f>
        <v>57</v>
      </c>
    </row>
    <row r="154" spans="1:11" ht="12.75">
      <c r="A154" s="22">
        <v>153</v>
      </c>
      <c r="B154" s="23">
        <v>40040</v>
      </c>
      <c r="C154" s="23" t="s">
        <v>198</v>
      </c>
      <c r="D154" s="23"/>
      <c r="E154" s="50" t="s">
        <v>693</v>
      </c>
      <c r="F154" s="3">
        <v>8</v>
      </c>
      <c r="G154" s="47" t="s">
        <v>92</v>
      </c>
      <c r="H154" s="25" t="s">
        <v>44</v>
      </c>
      <c r="I154" s="25" t="s">
        <v>169</v>
      </c>
      <c r="J154" s="25" t="str">
        <f t="shared" si="11"/>
        <v>B</v>
      </c>
      <c r="K154" s="26">
        <f ca="1">VLOOKUP(F154,OFFSET(Hodnoc!$A$1:$C$28,0,IF(I154="Hory",0,IF(I154="Ledy",3,IF(I154="Písek",6,IF(I154="Skalky",9,IF(I154="Boulder",12,"chyba")))))),IF(J154="A",2,3),0)*VLOOKUP(G154,Hodnoc!$P$1:$Q$11,2,0)</f>
        <v>21</v>
      </c>
    </row>
    <row r="155" spans="1:11" ht="12.75">
      <c r="A155" s="22">
        <v>154</v>
      </c>
      <c r="B155" s="23">
        <v>40040</v>
      </c>
      <c r="C155" s="23" t="s">
        <v>198</v>
      </c>
      <c r="D155" s="23"/>
      <c r="E155" s="50" t="s">
        <v>695</v>
      </c>
      <c r="F155" s="3" t="s">
        <v>74</v>
      </c>
      <c r="G155" s="47" t="s">
        <v>38</v>
      </c>
      <c r="H155" s="25" t="s">
        <v>44</v>
      </c>
      <c r="I155" s="25" t="s">
        <v>169</v>
      </c>
      <c r="J155" s="25" t="str">
        <f t="shared" si="11"/>
        <v>A</v>
      </c>
      <c r="K155" s="26">
        <f ca="1">VLOOKUP(F155,OFFSET(Hodnoc!$A$1:$C$28,0,IF(I155="Hory",0,IF(I155="Ledy",3,IF(I155="Písek",6,IF(I155="Skalky",9,IF(I155="Boulder",12,"chyba")))))),IF(J155="A",2,3),0)*VLOOKUP(G155,Hodnoc!$P$1:$Q$11,2,0)</f>
        <v>28.8</v>
      </c>
    </row>
    <row r="156" spans="1:11" ht="12.75">
      <c r="A156" s="22">
        <v>155</v>
      </c>
      <c r="B156" s="23">
        <v>40040</v>
      </c>
      <c r="C156" s="23" t="s">
        <v>198</v>
      </c>
      <c r="D156" s="23"/>
      <c r="E156" s="50" t="s">
        <v>694</v>
      </c>
      <c r="F156" s="3" t="s">
        <v>75</v>
      </c>
      <c r="G156" s="47" t="s">
        <v>38</v>
      </c>
      <c r="H156" s="25" t="s">
        <v>44</v>
      </c>
      <c r="I156" s="25" t="s">
        <v>169</v>
      </c>
      <c r="J156" s="25" t="str">
        <f t="shared" si="11"/>
        <v>A</v>
      </c>
      <c r="K156" s="26">
        <f ca="1">VLOOKUP(F156,OFFSET(Hodnoc!$A$1:$C$28,0,IF(I156="Hory",0,IF(I156="Ledy",3,IF(I156="Písek",6,IF(I156="Skalky",9,IF(I156="Boulder",12,"chyba")))))),IF(J156="A",2,3),0)*VLOOKUP(G156,Hodnoc!$P$1:$Q$11,2,0)</f>
        <v>37.800000000000004</v>
      </c>
    </row>
    <row r="157" spans="1:11" ht="12.75">
      <c r="A157" s="22">
        <v>156</v>
      </c>
      <c r="B157" s="23">
        <v>40040</v>
      </c>
      <c r="C157" s="23" t="s">
        <v>198</v>
      </c>
      <c r="D157" s="23"/>
      <c r="E157" s="50" t="s">
        <v>696</v>
      </c>
      <c r="F157" s="3">
        <v>5</v>
      </c>
      <c r="G157" s="47" t="s">
        <v>179</v>
      </c>
      <c r="H157" s="25" t="s">
        <v>44</v>
      </c>
      <c r="I157" s="25" t="s">
        <v>169</v>
      </c>
      <c r="J157" s="25" t="str">
        <f t="shared" si="11"/>
        <v>A</v>
      </c>
      <c r="K157" s="26">
        <f ca="1">VLOOKUP(F157,OFFSET(Hodnoc!$A$1:$C$28,0,IF(I157="Hory",0,IF(I157="Ledy",3,IF(I157="Písek",6,IF(I157="Skalky",9,IF(I157="Boulder",12,"chyba")))))),IF(J157="A",2,3),0)*VLOOKUP(G157,Hodnoc!$P$1:$Q$11,2,0)</f>
        <v>16.5</v>
      </c>
    </row>
    <row r="158" spans="1:11" ht="12.75">
      <c r="A158" s="22">
        <v>157</v>
      </c>
      <c r="B158" s="23">
        <v>40040</v>
      </c>
      <c r="C158" s="23" t="s">
        <v>198</v>
      </c>
      <c r="D158" s="23"/>
      <c r="E158" t="s">
        <v>697</v>
      </c>
      <c r="F158" s="74">
        <v>6</v>
      </c>
      <c r="G158" s="47" t="s">
        <v>179</v>
      </c>
      <c r="H158" s="25" t="s">
        <v>44</v>
      </c>
      <c r="I158" s="25" t="s">
        <v>169</v>
      </c>
      <c r="J158" s="25" t="str">
        <f t="shared" si="11"/>
        <v>A</v>
      </c>
      <c r="K158" s="26">
        <f ca="1">VLOOKUP(F158,OFFSET(Hodnoc!$A$1:$C$28,0,IF(I158="Hory",0,IF(I158="Ledy",3,IF(I158="Písek",6,IF(I158="Skalky",9,IF(I158="Boulder",12,"chyba")))))),IF(J158="A",2,3),0)*VLOOKUP(G158,Hodnoc!$P$1:$Q$11,2,0)</f>
        <v>27</v>
      </c>
    </row>
    <row r="159" spans="1:11" ht="12.75">
      <c r="A159" s="22">
        <v>158</v>
      </c>
      <c r="B159" s="23">
        <v>40040</v>
      </c>
      <c r="C159" s="23" t="s">
        <v>198</v>
      </c>
      <c r="D159" s="23"/>
      <c r="E159" s="50" t="s">
        <v>783</v>
      </c>
      <c r="F159" s="3" t="s">
        <v>75</v>
      </c>
      <c r="G159" s="47" t="s">
        <v>39</v>
      </c>
      <c r="H159" s="25" t="s">
        <v>44</v>
      </c>
      <c r="I159" s="25" t="s">
        <v>169</v>
      </c>
      <c r="J159" s="25" t="str">
        <f aca="true" t="shared" si="12" ref="J159:J164">IF(OR(G159="TR",G159="TRO"),"B","A")</f>
        <v>A</v>
      </c>
      <c r="K159" s="26">
        <f ca="1">VLOOKUP(F159,OFFSET(Hodnoc!$A$1:$C$28,0,IF(I159="Hory",0,IF(I159="Ledy",3,IF(I159="Písek",6,IF(I159="Skalky",9,IF(I159="Boulder",12,"chyba")))))),IF(J159="A",2,3),0)*VLOOKUP(G159,Hodnoc!$P$1:$Q$11,2,0)</f>
        <v>31.5</v>
      </c>
    </row>
    <row r="160" spans="1:11" ht="12.75">
      <c r="A160" s="22">
        <v>159</v>
      </c>
      <c r="B160" s="23">
        <v>40048</v>
      </c>
      <c r="C160" s="53" t="s">
        <v>612</v>
      </c>
      <c r="D160" s="23"/>
      <c r="E160" s="50" t="s">
        <v>616</v>
      </c>
      <c r="F160" s="51" t="s">
        <v>76</v>
      </c>
      <c r="G160" s="47" t="s">
        <v>39</v>
      </c>
      <c r="H160" s="25" t="s">
        <v>44</v>
      </c>
      <c r="I160" s="25" t="s">
        <v>169</v>
      </c>
      <c r="J160" s="25" t="str">
        <f t="shared" si="12"/>
        <v>A</v>
      </c>
      <c r="K160" s="26">
        <f ca="1">VLOOKUP(F160,OFFSET(Hodnoc!$A$1:$C$28,0,IF(I160="Hory",0,IF(I160="Ledy",3,IF(I160="Písek",6,IF(I160="Skalky",9,IF(I160="Boulder",12,"chyba")))))),IF(J160="A",2,3),0)*VLOOKUP(G160,Hodnoc!$P$1:$Q$11,2,0)</f>
        <v>37.5</v>
      </c>
    </row>
    <row r="161" spans="1:11" ht="12.75">
      <c r="A161" s="22">
        <v>160</v>
      </c>
      <c r="B161" s="23">
        <v>40048</v>
      </c>
      <c r="C161" s="53" t="s">
        <v>612</v>
      </c>
      <c r="D161" s="23"/>
      <c r="E161" s="73" t="s">
        <v>701</v>
      </c>
      <c r="F161" s="75" t="s">
        <v>76</v>
      </c>
      <c r="G161" s="76" t="s">
        <v>38</v>
      </c>
      <c r="H161" s="25" t="s">
        <v>44</v>
      </c>
      <c r="I161" s="25" t="s">
        <v>169</v>
      </c>
      <c r="J161" s="25" t="str">
        <f t="shared" si="12"/>
        <v>A</v>
      </c>
      <c r="K161" s="26">
        <f ca="1">VLOOKUP(F161,OFFSET(Hodnoc!$A$1:$C$28,0,IF(I161="Hory",0,IF(I161="Ledy",3,IF(I161="Písek",6,IF(I161="Skalky",9,IF(I161="Boulder",12,"chyba")))))),IF(J161="A",2,3),0)*VLOOKUP(G161,Hodnoc!$P$1:$Q$11,2,0)</f>
        <v>45</v>
      </c>
    </row>
    <row r="162" spans="1:11" ht="12.75">
      <c r="A162" s="22">
        <v>161</v>
      </c>
      <c r="B162" s="23">
        <v>40048</v>
      </c>
      <c r="C162" s="53" t="s">
        <v>612</v>
      </c>
      <c r="D162" s="23"/>
      <c r="E162" s="50" t="s">
        <v>698</v>
      </c>
      <c r="F162" s="3" t="s">
        <v>75</v>
      </c>
      <c r="G162" s="47" t="s">
        <v>40</v>
      </c>
      <c r="H162" s="25" t="s">
        <v>44</v>
      </c>
      <c r="I162" s="25" t="s">
        <v>169</v>
      </c>
      <c r="J162" s="25" t="str">
        <f t="shared" si="12"/>
        <v>A</v>
      </c>
      <c r="K162" s="26">
        <f ca="1">VLOOKUP(F162,OFFSET(Hodnoc!$A$1:$C$28,0,IF(I162="Hory",0,IF(I162="Ledy",3,IF(I162="Písek",6,IF(I162="Skalky",9,IF(I162="Boulder",12,"chyba")))))),IF(J162="A",2,3),0)*VLOOKUP(G162,Hodnoc!$P$1:$Q$11,2,0)</f>
        <v>31.5</v>
      </c>
    </row>
    <row r="163" spans="1:11" ht="12.75">
      <c r="A163" s="22">
        <v>162</v>
      </c>
      <c r="B163" s="23">
        <v>40048</v>
      </c>
      <c r="C163" s="53" t="s">
        <v>612</v>
      </c>
      <c r="D163" s="23"/>
      <c r="E163" s="50" t="s">
        <v>699</v>
      </c>
      <c r="F163" s="51" t="s">
        <v>65</v>
      </c>
      <c r="G163" s="47" t="s">
        <v>50</v>
      </c>
      <c r="H163" s="25" t="s">
        <v>44</v>
      </c>
      <c r="I163" s="25" t="s">
        <v>169</v>
      </c>
      <c r="J163" s="25" t="str">
        <f t="shared" si="12"/>
        <v>A</v>
      </c>
      <c r="K163" s="26">
        <f ca="1">VLOOKUP(F163,OFFSET(Hodnoc!$A$1:$C$28,0,IF(I163="Hory",0,IF(I163="Ledy",3,IF(I163="Písek",6,IF(I163="Skalky",9,IF(I163="Boulder",12,"chyba")))))),IF(J163="A",2,3),0)*VLOOKUP(G163,Hodnoc!$P$1:$Q$11,2,0)</f>
        <v>38</v>
      </c>
    </row>
    <row r="164" spans="1:11" ht="12.75">
      <c r="A164" s="22">
        <v>163</v>
      </c>
      <c r="B164" s="23">
        <v>40048</v>
      </c>
      <c r="C164" s="53" t="s">
        <v>612</v>
      </c>
      <c r="D164" s="23"/>
      <c r="E164" s="50" t="s">
        <v>700</v>
      </c>
      <c r="F164" s="3">
        <v>7</v>
      </c>
      <c r="G164" s="47" t="s">
        <v>5</v>
      </c>
      <c r="H164" s="25" t="s">
        <v>44</v>
      </c>
      <c r="I164" s="25" t="s">
        <v>169</v>
      </c>
      <c r="J164" s="25" t="str">
        <f t="shared" si="12"/>
        <v>B</v>
      </c>
      <c r="K164" s="26">
        <f ca="1">VLOOKUP(F164,OFFSET(Hodnoc!$A$1:$C$28,0,IF(I164="Hory",0,IF(I164="Ledy",3,IF(I164="Písek",6,IF(I164="Skalky",9,IF(I164="Boulder",12,"chyba")))))),IF(J164="A",2,3),0)*VLOOKUP(G164,Hodnoc!$P$1:$Q$11,2,0)</f>
        <v>18.2</v>
      </c>
    </row>
    <row r="165" spans="1:11" ht="12.75">
      <c r="A165" s="22">
        <v>164</v>
      </c>
      <c r="B165" s="23">
        <v>40055</v>
      </c>
      <c r="C165" s="53" t="s">
        <v>612</v>
      </c>
      <c r="D165" s="23"/>
      <c r="E165" s="50" t="s">
        <v>616</v>
      </c>
      <c r="F165" s="3" t="s">
        <v>76</v>
      </c>
      <c r="G165" s="47" t="s">
        <v>40</v>
      </c>
      <c r="H165" s="25" t="s">
        <v>44</v>
      </c>
      <c r="I165" s="25" t="s">
        <v>169</v>
      </c>
      <c r="J165" s="25" t="str">
        <f aca="true" t="shared" si="13" ref="J165:J172">IF(OR(G165="TR",G165="TRO"),"B","A")</f>
        <v>A</v>
      </c>
      <c r="K165" s="26">
        <f ca="1">VLOOKUP(F165,OFFSET(Hodnoc!$A$1:$C$28,0,IF(I165="Hory",0,IF(I165="Ledy",3,IF(I165="Písek",6,IF(I165="Skalky",9,IF(I165="Boulder",12,"chyba")))))),IF(J165="A",2,3),0)*VLOOKUP(G165,Hodnoc!$P$1:$Q$11,2,0)</f>
        <v>37.5</v>
      </c>
    </row>
    <row r="166" spans="1:11" ht="12.75">
      <c r="A166" s="22">
        <v>165</v>
      </c>
      <c r="B166" s="23">
        <v>40055</v>
      </c>
      <c r="C166" s="53" t="s">
        <v>612</v>
      </c>
      <c r="D166" s="23"/>
      <c r="E166" s="50" t="s">
        <v>702</v>
      </c>
      <c r="F166" s="3" t="s">
        <v>75</v>
      </c>
      <c r="G166" s="47" t="s">
        <v>38</v>
      </c>
      <c r="H166" s="25" t="s">
        <v>44</v>
      </c>
      <c r="I166" s="25" t="s">
        <v>169</v>
      </c>
      <c r="J166" s="25" t="str">
        <f t="shared" si="13"/>
        <v>A</v>
      </c>
      <c r="K166" s="26">
        <f ca="1">VLOOKUP(F166,OFFSET(Hodnoc!$A$1:$C$28,0,IF(I166="Hory",0,IF(I166="Ledy",3,IF(I166="Písek",6,IF(I166="Skalky",9,IF(I166="Boulder",12,"chyba")))))),IF(J166="A",2,3),0)*VLOOKUP(G166,Hodnoc!$P$1:$Q$11,2,0)</f>
        <v>37.800000000000004</v>
      </c>
    </row>
    <row r="167" spans="1:11" ht="12.75">
      <c r="A167" s="22">
        <v>166</v>
      </c>
      <c r="B167" s="23">
        <v>40055</v>
      </c>
      <c r="C167" s="53" t="s">
        <v>612</v>
      </c>
      <c r="D167" s="23"/>
      <c r="E167" s="50" t="s">
        <v>703</v>
      </c>
      <c r="F167" s="3" t="s">
        <v>65</v>
      </c>
      <c r="G167" s="47" t="s">
        <v>179</v>
      </c>
      <c r="H167" s="25" t="s">
        <v>44</v>
      </c>
      <c r="I167" s="25" t="s">
        <v>169</v>
      </c>
      <c r="J167" s="25" t="str">
        <f t="shared" si="13"/>
        <v>A</v>
      </c>
      <c r="K167" s="26">
        <f ca="1">VLOOKUP(F167,OFFSET(Hodnoc!$A$1:$C$28,0,IF(I167="Hory",0,IF(I167="Ledy",3,IF(I167="Písek",6,IF(I167="Skalky",9,IF(I167="Boulder",12,"chyba")))))),IF(J167="A",2,3),0)*VLOOKUP(G167,Hodnoc!$P$1:$Q$11,2,0)</f>
        <v>57</v>
      </c>
    </row>
    <row r="168" spans="1:11" ht="12.75">
      <c r="A168" s="22">
        <v>167</v>
      </c>
      <c r="B168" s="23">
        <v>40055</v>
      </c>
      <c r="C168" s="53" t="s">
        <v>612</v>
      </c>
      <c r="D168" s="23"/>
      <c r="E168" s="50" t="s">
        <v>613</v>
      </c>
      <c r="F168" s="3" t="s">
        <v>65</v>
      </c>
      <c r="G168" s="47" t="s">
        <v>50</v>
      </c>
      <c r="H168" s="25" t="s">
        <v>44</v>
      </c>
      <c r="I168" s="25" t="s">
        <v>169</v>
      </c>
      <c r="J168" s="25" t="str">
        <f t="shared" si="13"/>
        <v>A</v>
      </c>
      <c r="K168" s="26">
        <f ca="1">VLOOKUP(F168,OFFSET(Hodnoc!$A$1:$C$28,0,IF(I168="Hory",0,IF(I168="Ledy",3,IF(I168="Písek",6,IF(I168="Skalky",9,IF(I168="Boulder",12,"chyba")))))),IF(J168="A",2,3),0)*VLOOKUP(G168,Hodnoc!$P$1:$Q$11,2,0)</f>
        <v>38</v>
      </c>
    </row>
    <row r="169" spans="1:11" ht="12.75">
      <c r="A169" s="22">
        <v>168</v>
      </c>
      <c r="B169" s="23">
        <v>40055</v>
      </c>
      <c r="C169" s="53" t="s">
        <v>612</v>
      </c>
      <c r="D169" s="23"/>
      <c r="E169" s="50" t="s">
        <v>613</v>
      </c>
      <c r="F169" s="3" t="s">
        <v>65</v>
      </c>
      <c r="G169" s="47" t="s">
        <v>50</v>
      </c>
      <c r="H169" s="25" t="s">
        <v>44</v>
      </c>
      <c r="I169" s="25" t="s">
        <v>169</v>
      </c>
      <c r="J169" s="25" t="str">
        <f t="shared" si="13"/>
        <v>A</v>
      </c>
      <c r="K169" s="26">
        <f ca="1">VLOOKUP(F169,OFFSET(Hodnoc!$A$1:$C$28,0,IF(I169="Hory",0,IF(I169="Ledy",3,IF(I169="Písek",6,IF(I169="Skalky",9,IF(I169="Boulder",12,"chyba")))))),IF(J169="A",2,3),0)*VLOOKUP(G169,Hodnoc!$P$1:$Q$11,2,0)</f>
        <v>38</v>
      </c>
    </row>
    <row r="170" spans="1:11" ht="12.75">
      <c r="A170" s="22">
        <v>169</v>
      </c>
      <c r="B170" s="23">
        <v>40055</v>
      </c>
      <c r="C170" s="53" t="s">
        <v>612</v>
      </c>
      <c r="D170" s="23"/>
      <c r="E170" s="50" t="s">
        <v>704</v>
      </c>
      <c r="F170" s="3" t="s">
        <v>76</v>
      </c>
      <c r="G170" s="47" t="s">
        <v>39</v>
      </c>
      <c r="H170" s="25" t="s">
        <v>44</v>
      </c>
      <c r="I170" s="25" t="s">
        <v>169</v>
      </c>
      <c r="J170" s="25" t="str">
        <f t="shared" si="13"/>
        <v>A</v>
      </c>
      <c r="K170" s="26">
        <f ca="1">VLOOKUP(F170,OFFSET(Hodnoc!$A$1:$C$28,0,IF(I170="Hory",0,IF(I170="Ledy",3,IF(I170="Písek",6,IF(I170="Skalky",9,IF(I170="Boulder",12,"chyba")))))),IF(J170="A",2,3),0)*VLOOKUP(G170,Hodnoc!$P$1:$Q$11,2,0)</f>
        <v>37.5</v>
      </c>
    </row>
    <row r="171" spans="1:11" ht="12.75">
      <c r="A171" s="22">
        <v>170</v>
      </c>
      <c r="B171" s="52">
        <v>40062</v>
      </c>
      <c r="C171" s="53" t="s">
        <v>612</v>
      </c>
      <c r="D171" s="23"/>
      <c r="E171" s="50" t="s">
        <v>613</v>
      </c>
      <c r="F171" s="3" t="s">
        <v>65</v>
      </c>
      <c r="G171" s="47" t="s">
        <v>50</v>
      </c>
      <c r="H171" s="25" t="s">
        <v>44</v>
      </c>
      <c r="I171" s="25" t="s">
        <v>169</v>
      </c>
      <c r="J171" s="25" t="str">
        <f>IF(OR(G171="TR",G171="TRO"),"B","A")</f>
        <v>A</v>
      </c>
      <c r="K171" s="26">
        <f ca="1">VLOOKUP(F171,OFFSET(Hodnoc!$A$1:$C$28,0,IF(I171="Hory",0,IF(I171="Ledy",3,IF(I171="Písek",6,IF(I171="Skalky",9,IF(I171="Boulder",12,"chyba")))))),IF(J171="A",2,3),0)*VLOOKUP(G171,Hodnoc!$P$1:$Q$11,2,0)</f>
        <v>38</v>
      </c>
    </row>
    <row r="172" spans="1:11" ht="12.75">
      <c r="A172" s="22">
        <v>171</v>
      </c>
      <c r="B172" s="52">
        <v>40062</v>
      </c>
      <c r="C172" s="53" t="s">
        <v>612</v>
      </c>
      <c r="D172" s="23"/>
      <c r="E172" s="50" t="s">
        <v>613</v>
      </c>
      <c r="F172" s="3" t="s">
        <v>65</v>
      </c>
      <c r="G172" s="47" t="s">
        <v>40</v>
      </c>
      <c r="H172" s="25" t="s">
        <v>44</v>
      </c>
      <c r="I172" s="25" t="s">
        <v>169</v>
      </c>
      <c r="J172" s="25" t="str">
        <f t="shared" si="13"/>
        <v>A</v>
      </c>
      <c r="K172" s="26">
        <f ca="1">VLOOKUP(F172,OFFSET(Hodnoc!$A$1:$C$28,0,IF(I172="Hory",0,IF(I172="Ledy",3,IF(I172="Písek",6,IF(I172="Skalky",9,IF(I172="Boulder",12,"chyba")))))),IF(J172="A",2,3),0)*VLOOKUP(G172,Hodnoc!$P$1:$Q$11,2,0)</f>
        <v>57</v>
      </c>
    </row>
    <row r="173" spans="1:11" ht="12.75">
      <c r="A173" s="22">
        <v>172</v>
      </c>
      <c r="B173" s="52">
        <v>40062</v>
      </c>
      <c r="C173" s="53" t="s">
        <v>612</v>
      </c>
      <c r="D173" s="23"/>
      <c r="E173" s="50" t="s">
        <v>699</v>
      </c>
      <c r="F173" s="3" t="s">
        <v>65</v>
      </c>
      <c r="G173" s="47" t="s">
        <v>50</v>
      </c>
      <c r="H173" s="25" t="s">
        <v>44</v>
      </c>
      <c r="I173" s="25" t="s">
        <v>169</v>
      </c>
      <c r="J173" s="25" t="str">
        <f>IF(OR(G173="TR",G173="TRO"),"B","A")</f>
        <v>A</v>
      </c>
      <c r="K173" s="26">
        <f ca="1">VLOOKUP(F173,OFFSET(Hodnoc!$A$1:$C$28,0,IF(I173="Hory",0,IF(I173="Ledy",3,IF(I173="Písek",6,IF(I173="Skalky",9,IF(I173="Boulder",12,"chyba")))))),IF(J173="A",2,3),0)*VLOOKUP(G173,Hodnoc!$P$1:$Q$11,2,0)</f>
        <v>38</v>
      </c>
    </row>
    <row r="174" spans="1:11" ht="12.75">
      <c r="A174" s="22">
        <v>173</v>
      </c>
      <c r="B174" s="52">
        <v>40062</v>
      </c>
      <c r="C174" s="53" t="s">
        <v>612</v>
      </c>
      <c r="D174" s="23"/>
      <c r="E174" s="50" t="s">
        <v>699</v>
      </c>
      <c r="F174" s="3" t="s">
        <v>65</v>
      </c>
      <c r="G174" s="47" t="s">
        <v>50</v>
      </c>
      <c r="H174" s="25" t="s">
        <v>44</v>
      </c>
      <c r="I174" s="25" t="s">
        <v>169</v>
      </c>
      <c r="J174" s="25" t="str">
        <f>IF(OR(G174="TR",G174="TRO"),"B","A")</f>
        <v>A</v>
      </c>
      <c r="K174" s="26">
        <f ca="1">VLOOKUP(F174,OFFSET(Hodnoc!$A$1:$C$28,0,IF(I174="Hory",0,IF(I174="Ledy",3,IF(I174="Písek",6,IF(I174="Skalky",9,IF(I174="Boulder",12,"chyba")))))),IF(J174="A",2,3),0)*VLOOKUP(G174,Hodnoc!$P$1:$Q$11,2,0)</f>
        <v>38</v>
      </c>
    </row>
    <row r="175" spans="1:11" ht="12.75">
      <c r="A175" s="22">
        <v>174</v>
      </c>
      <c r="B175" s="52">
        <v>40062</v>
      </c>
      <c r="C175" s="53" t="s">
        <v>612</v>
      </c>
      <c r="D175" s="23"/>
      <c r="E175" s="50" t="s">
        <v>627</v>
      </c>
      <c r="F175" s="3" t="s">
        <v>75</v>
      </c>
      <c r="G175" s="47" t="s">
        <v>40</v>
      </c>
      <c r="H175" s="25" t="s">
        <v>44</v>
      </c>
      <c r="I175" s="25" t="s">
        <v>169</v>
      </c>
      <c r="J175" s="25" t="str">
        <f>IF(OR(G175="TR",G175="TRO"),"B","A")</f>
        <v>A</v>
      </c>
      <c r="K175" s="26">
        <f ca="1">VLOOKUP(F175,OFFSET(Hodnoc!$A$1:$C$28,0,IF(I175="Hory",0,IF(I175="Ledy",3,IF(I175="Písek",6,IF(I175="Skalky",9,IF(I175="Boulder",12,"chyba")))))),IF(J175="A",2,3),0)*VLOOKUP(G175,Hodnoc!$P$1:$Q$11,2,0)</f>
        <v>31.5</v>
      </c>
    </row>
    <row r="176" spans="1:11" ht="12.75">
      <c r="A176" s="22">
        <v>175</v>
      </c>
      <c r="B176" s="52">
        <v>40083</v>
      </c>
      <c r="C176" s="53" t="s">
        <v>861</v>
      </c>
      <c r="D176" s="23"/>
      <c r="E176" s="50" t="s">
        <v>862</v>
      </c>
      <c r="F176" s="3" t="s">
        <v>73</v>
      </c>
      <c r="G176" s="47" t="s">
        <v>5</v>
      </c>
      <c r="H176" s="25" t="s">
        <v>44</v>
      </c>
      <c r="I176" s="25" t="s">
        <v>301</v>
      </c>
      <c r="J176" s="25" t="str">
        <f aca="true" t="shared" si="14" ref="J176:J198">IF(OR(G176="TR",G176="TRO"),"B","A")</f>
        <v>B</v>
      </c>
      <c r="K176" s="26">
        <f ca="1">VLOOKUP(F176,OFFSET(Hodnoc!$A$1:$C$28,0,IF(I176="Hory",0,IF(I176="Ledy",3,IF(I176="Písek",6,IF(I176="Skalky",9,IF(I176="Boulder",12,"chyba")))))),IF(J176="A",2,3),0)*VLOOKUP(G176,Hodnoc!$P$1:$Q$11,2,0)</f>
        <v>23.400000000000002</v>
      </c>
    </row>
    <row r="177" spans="1:11" ht="12.75">
      <c r="A177" s="22">
        <v>176</v>
      </c>
      <c r="B177" s="52">
        <v>40083</v>
      </c>
      <c r="C177" s="53" t="s">
        <v>861</v>
      </c>
      <c r="D177" s="23"/>
      <c r="E177" s="50" t="s">
        <v>863</v>
      </c>
      <c r="F177" s="3" t="s">
        <v>71</v>
      </c>
      <c r="G177" s="47" t="s">
        <v>38</v>
      </c>
      <c r="H177" s="25" t="s">
        <v>44</v>
      </c>
      <c r="I177" s="25" t="s">
        <v>301</v>
      </c>
      <c r="J177" s="25" t="str">
        <f t="shared" si="14"/>
        <v>A</v>
      </c>
      <c r="K177" s="26">
        <f ca="1">VLOOKUP(F177,OFFSET(Hodnoc!$A$1:$C$28,0,IF(I177="Hory",0,IF(I177="Ledy",3,IF(I177="Písek",6,IF(I177="Skalky",9,IF(I177="Boulder",12,"chyba")))))),IF(J177="A",2,3),0)*VLOOKUP(G177,Hodnoc!$P$1:$Q$11,2,0)</f>
        <v>32.4</v>
      </c>
    </row>
    <row r="178" spans="1:11" ht="12.75">
      <c r="A178" s="22">
        <v>177</v>
      </c>
      <c r="B178" s="52">
        <v>40083</v>
      </c>
      <c r="C178" s="53" t="s">
        <v>861</v>
      </c>
      <c r="D178" s="23"/>
      <c r="E178" s="50" t="s">
        <v>864</v>
      </c>
      <c r="F178" s="3" t="s">
        <v>71</v>
      </c>
      <c r="G178" s="47" t="s">
        <v>5</v>
      </c>
      <c r="H178" s="25" t="s">
        <v>44</v>
      </c>
      <c r="I178" s="25" t="s">
        <v>301</v>
      </c>
      <c r="J178" s="25" t="str">
        <f t="shared" si="14"/>
        <v>B</v>
      </c>
      <c r="K178" s="26">
        <f ca="1">VLOOKUP(F178,OFFSET(Hodnoc!$A$1:$C$28,0,IF(I178="Hory",0,IF(I178="Ledy",3,IF(I178="Písek",6,IF(I178="Skalky",9,IF(I178="Boulder",12,"chyba")))))),IF(J178="A",2,3),0)*VLOOKUP(G178,Hodnoc!$P$1:$Q$11,2,0)</f>
        <v>10.4</v>
      </c>
    </row>
    <row r="179" spans="1:11" ht="12.75">
      <c r="A179" s="22">
        <v>178</v>
      </c>
      <c r="B179" s="52">
        <v>40083</v>
      </c>
      <c r="C179" s="53" t="s">
        <v>861</v>
      </c>
      <c r="D179" s="23"/>
      <c r="E179" s="50" t="s">
        <v>865</v>
      </c>
      <c r="F179" s="3">
        <v>4</v>
      </c>
      <c r="G179" s="47" t="s">
        <v>5</v>
      </c>
      <c r="H179" s="25" t="s">
        <v>44</v>
      </c>
      <c r="I179" s="25" t="s">
        <v>301</v>
      </c>
      <c r="J179" s="25" t="str">
        <f t="shared" si="14"/>
        <v>B</v>
      </c>
      <c r="K179" s="26">
        <f ca="1">VLOOKUP(F179,OFFSET(Hodnoc!$A$1:$C$28,0,IF(I179="Hory",0,IF(I179="Ledy",3,IF(I179="Písek",6,IF(I179="Skalky",9,IF(I179="Boulder",12,"chyba")))))),IF(J179="A",2,3),0)*VLOOKUP(G179,Hodnoc!$P$1:$Q$11,2,0)</f>
        <v>13</v>
      </c>
    </row>
    <row r="180" spans="1:11" ht="12.75">
      <c r="A180" s="22">
        <v>179</v>
      </c>
      <c r="B180" s="52">
        <v>40083</v>
      </c>
      <c r="C180" s="53" t="s">
        <v>861</v>
      </c>
      <c r="D180" s="23"/>
      <c r="E180" s="50" t="s">
        <v>866</v>
      </c>
      <c r="F180" s="3">
        <v>4</v>
      </c>
      <c r="G180" s="47" t="s">
        <v>38</v>
      </c>
      <c r="H180" s="25" t="s">
        <v>44</v>
      </c>
      <c r="I180" s="25" t="s">
        <v>301</v>
      </c>
      <c r="J180" s="25" t="str">
        <f t="shared" si="14"/>
        <v>A</v>
      </c>
      <c r="K180" s="26">
        <f ca="1">VLOOKUP(F180,OFFSET(Hodnoc!$A$1:$C$28,0,IF(I180="Hory",0,IF(I180="Ledy",3,IF(I180="Písek",6,IF(I180="Skalky",9,IF(I180="Boulder",12,"chyba")))))),IF(J180="A",2,3),0)*VLOOKUP(G180,Hodnoc!$P$1:$Q$11,2,0)</f>
        <v>39.6</v>
      </c>
    </row>
    <row r="181" spans="1:11" ht="12.75">
      <c r="A181" s="22">
        <v>180</v>
      </c>
      <c r="B181" s="52">
        <v>40083</v>
      </c>
      <c r="C181" s="53" t="s">
        <v>861</v>
      </c>
      <c r="D181" s="23"/>
      <c r="E181" s="50" t="s">
        <v>867</v>
      </c>
      <c r="F181" s="3" t="s">
        <v>73</v>
      </c>
      <c r="G181" s="47" t="s">
        <v>5</v>
      </c>
      <c r="H181" s="25" t="s">
        <v>44</v>
      </c>
      <c r="I181" s="25" t="s">
        <v>301</v>
      </c>
      <c r="J181" s="25" t="str">
        <f t="shared" si="14"/>
        <v>B</v>
      </c>
      <c r="K181" s="26">
        <f ca="1">VLOOKUP(F181,OFFSET(Hodnoc!$A$1:$C$28,0,IF(I181="Hory",0,IF(I181="Ledy",3,IF(I181="Písek",6,IF(I181="Skalky",9,IF(I181="Boulder",12,"chyba")))))),IF(J181="A",2,3),0)*VLOOKUP(G181,Hodnoc!$P$1:$Q$11,2,0)</f>
        <v>23.400000000000002</v>
      </c>
    </row>
    <row r="182" spans="1:11" ht="12.75">
      <c r="A182" s="22">
        <v>181</v>
      </c>
      <c r="B182" s="52">
        <v>40083</v>
      </c>
      <c r="C182" s="53" t="s">
        <v>861</v>
      </c>
      <c r="D182" s="23"/>
      <c r="E182" s="50" t="s">
        <v>868</v>
      </c>
      <c r="F182" s="3">
        <v>5</v>
      </c>
      <c r="G182" s="47" t="s">
        <v>38</v>
      </c>
      <c r="H182" s="25" t="s">
        <v>44</v>
      </c>
      <c r="I182" s="25" t="s">
        <v>301</v>
      </c>
      <c r="J182" s="25" t="str">
        <f t="shared" si="14"/>
        <v>A</v>
      </c>
      <c r="K182" s="26">
        <f ca="1">VLOOKUP(F182,OFFSET(Hodnoc!$A$1:$C$28,0,IF(I182="Hory",0,IF(I182="Ledy",3,IF(I182="Písek",6,IF(I182="Skalky",9,IF(I182="Boulder",12,"chyba")))))),IF(J182="A",2,3),0)*VLOOKUP(G182,Hodnoc!$P$1:$Q$11,2,0)</f>
        <v>61.2</v>
      </c>
    </row>
    <row r="183" spans="1:11" ht="12.75">
      <c r="A183" s="22">
        <v>182</v>
      </c>
      <c r="B183" s="52">
        <v>40083</v>
      </c>
      <c r="C183" s="53" t="s">
        <v>861</v>
      </c>
      <c r="D183" s="23"/>
      <c r="E183" s="50" t="s">
        <v>869</v>
      </c>
      <c r="F183" s="3">
        <v>4</v>
      </c>
      <c r="G183" s="47" t="s">
        <v>5</v>
      </c>
      <c r="H183" s="25" t="s">
        <v>44</v>
      </c>
      <c r="I183" s="25" t="s">
        <v>301</v>
      </c>
      <c r="J183" s="25" t="str">
        <f t="shared" si="14"/>
        <v>B</v>
      </c>
      <c r="K183" s="26">
        <f ca="1">VLOOKUP(F183,OFFSET(Hodnoc!$A$1:$C$28,0,IF(I183="Hory",0,IF(I183="Ledy",3,IF(I183="Písek",6,IF(I183="Skalky",9,IF(I183="Boulder",12,"chyba")))))),IF(J183="A",2,3),0)*VLOOKUP(G183,Hodnoc!$P$1:$Q$11,2,0)</f>
        <v>13</v>
      </c>
    </row>
    <row r="184" spans="1:11" ht="12.75">
      <c r="A184" s="22">
        <v>183</v>
      </c>
      <c r="B184" s="52">
        <v>40084</v>
      </c>
      <c r="C184" s="53" t="s">
        <v>352</v>
      </c>
      <c r="D184" s="23"/>
      <c r="E184" s="50"/>
      <c r="F184" s="3" t="s">
        <v>74</v>
      </c>
      <c r="G184" s="47" t="s">
        <v>38</v>
      </c>
      <c r="H184" s="25" t="s">
        <v>44</v>
      </c>
      <c r="I184" s="25" t="s">
        <v>169</v>
      </c>
      <c r="J184" s="25" t="str">
        <f t="shared" si="14"/>
        <v>A</v>
      </c>
      <c r="K184" s="26">
        <f ca="1">VLOOKUP(F184,OFFSET(Hodnoc!$A$1:$C$28,0,IF(I184="Hory",0,IF(I184="Ledy",3,IF(I184="Písek",6,IF(I184="Skalky",9,IF(I184="Boulder",12,"chyba")))))),IF(J184="A",2,3),0)*VLOOKUP(G184,Hodnoc!$P$1:$Q$11,2,0)</f>
        <v>28.8</v>
      </c>
    </row>
    <row r="185" spans="1:11" ht="12.75">
      <c r="A185" s="22">
        <v>184</v>
      </c>
      <c r="B185" s="52">
        <v>40084</v>
      </c>
      <c r="C185" s="53" t="s">
        <v>352</v>
      </c>
      <c r="D185" s="23"/>
      <c r="E185" s="50"/>
      <c r="F185" s="3">
        <v>6</v>
      </c>
      <c r="G185" s="47" t="s">
        <v>38</v>
      </c>
      <c r="H185" s="25" t="s">
        <v>44</v>
      </c>
      <c r="I185" s="25" t="s">
        <v>169</v>
      </c>
      <c r="J185" s="25" t="str">
        <f t="shared" si="14"/>
        <v>A</v>
      </c>
      <c r="K185" s="26">
        <f ca="1">VLOOKUP(F185,OFFSET(Hodnoc!$A$1:$C$28,0,IF(I185="Hory",0,IF(I185="Ledy",3,IF(I185="Písek",6,IF(I185="Skalky",9,IF(I185="Boulder",12,"chyba")))))),IF(J185="A",2,3),0)*VLOOKUP(G185,Hodnoc!$P$1:$Q$11,2,0)</f>
        <v>32.4</v>
      </c>
    </row>
    <row r="186" spans="1:11" ht="12.75">
      <c r="A186" s="22">
        <v>185</v>
      </c>
      <c r="B186" s="52">
        <v>40084</v>
      </c>
      <c r="C186" s="53" t="s">
        <v>352</v>
      </c>
      <c r="D186" s="23"/>
      <c r="E186" s="50"/>
      <c r="F186" s="3">
        <v>6</v>
      </c>
      <c r="G186" s="47" t="s">
        <v>90</v>
      </c>
      <c r="H186" s="25" t="s">
        <v>44</v>
      </c>
      <c r="I186" s="25" t="s">
        <v>169</v>
      </c>
      <c r="J186" s="25" t="str">
        <f t="shared" si="14"/>
        <v>A</v>
      </c>
      <c r="K186" s="26">
        <f ca="1">VLOOKUP(F186,OFFSET(Hodnoc!$A$1:$C$28,0,IF(I186="Hory",0,IF(I186="Ledy",3,IF(I186="Písek",6,IF(I186="Skalky",9,IF(I186="Boulder",12,"chyba")))))),IF(J186="A",2,3),0)*VLOOKUP(G186,Hodnoc!$P$1:$Q$11,2,0)</f>
        <v>27</v>
      </c>
    </row>
    <row r="187" spans="1:11" ht="12.75">
      <c r="A187" s="22">
        <v>186</v>
      </c>
      <c r="B187" s="52">
        <v>40085</v>
      </c>
      <c r="C187" s="53" t="s">
        <v>870</v>
      </c>
      <c r="D187" s="23" t="s">
        <v>871</v>
      </c>
      <c r="E187" s="50" t="s">
        <v>872</v>
      </c>
      <c r="F187" s="3" t="s">
        <v>55</v>
      </c>
      <c r="G187" s="47" t="s">
        <v>38</v>
      </c>
      <c r="H187" s="25" t="s">
        <v>44</v>
      </c>
      <c r="I187" s="25" t="s">
        <v>301</v>
      </c>
      <c r="J187" s="25" t="str">
        <f t="shared" si="14"/>
        <v>A</v>
      </c>
      <c r="K187" s="26">
        <f ca="1">VLOOKUP(F187,OFFSET(Hodnoc!$A$1:$C$28,0,IF(I187="Hory",0,IF(I187="Ledy",3,IF(I187="Písek",6,IF(I187="Skalky",9,IF(I187="Boulder",12,"chyba")))))),IF(J187="A",2,3),0)*VLOOKUP(G187,Hodnoc!$P$1:$Q$11,2,0)</f>
        <v>46.800000000000004</v>
      </c>
    </row>
    <row r="188" spans="1:11" ht="12.75">
      <c r="A188" s="22">
        <v>187</v>
      </c>
      <c r="B188" s="52">
        <v>40085</v>
      </c>
      <c r="C188" s="53" t="s">
        <v>870</v>
      </c>
      <c r="D188" s="23" t="s">
        <v>871</v>
      </c>
      <c r="E188" s="50" t="s">
        <v>873</v>
      </c>
      <c r="F188" s="3">
        <v>3</v>
      </c>
      <c r="G188" s="47" t="s">
        <v>38</v>
      </c>
      <c r="H188" s="25" t="s">
        <v>44</v>
      </c>
      <c r="I188" s="25" t="s">
        <v>301</v>
      </c>
      <c r="J188" s="25" t="str">
        <f t="shared" si="14"/>
        <v>A</v>
      </c>
      <c r="K188" s="26">
        <f ca="1">VLOOKUP(F188,OFFSET(Hodnoc!$A$1:$C$28,0,IF(I188="Hory",0,IF(I188="Ledy",3,IF(I188="Písek",6,IF(I188="Skalky",9,IF(I188="Boulder",12,"chyba")))))),IF(J188="A",2,3),0)*VLOOKUP(G188,Hodnoc!$P$1:$Q$11,2,0)</f>
        <v>18</v>
      </c>
    </row>
    <row r="189" spans="1:11" ht="12.75">
      <c r="A189" s="22">
        <v>188</v>
      </c>
      <c r="B189" s="52">
        <v>40085</v>
      </c>
      <c r="C189" s="53" t="s">
        <v>870</v>
      </c>
      <c r="D189" s="23" t="s">
        <v>871</v>
      </c>
      <c r="E189" s="50" t="s">
        <v>874</v>
      </c>
      <c r="F189" s="3">
        <v>3</v>
      </c>
      <c r="G189" s="47" t="s">
        <v>5</v>
      </c>
      <c r="H189" s="25" t="s">
        <v>44</v>
      </c>
      <c r="I189" s="25" t="s">
        <v>301</v>
      </c>
      <c r="J189" s="25" t="str">
        <f t="shared" si="14"/>
        <v>B</v>
      </c>
      <c r="K189" s="26">
        <f ca="1">VLOOKUP(F189,OFFSET(Hodnoc!$A$1:$C$28,0,IF(I189="Hory",0,IF(I189="Ledy",3,IF(I189="Písek",6,IF(I189="Skalky",9,IF(I189="Boulder",12,"chyba")))))),IF(J189="A",2,3),0)*VLOOKUP(G189,Hodnoc!$P$1:$Q$11,2,0)</f>
        <v>5.2</v>
      </c>
    </row>
    <row r="190" spans="1:11" ht="12.75">
      <c r="A190" s="22">
        <v>189</v>
      </c>
      <c r="B190" s="52">
        <v>40085</v>
      </c>
      <c r="C190" s="53" t="s">
        <v>870</v>
      </c>
      <c r="D190" s="23" t="s">
        <v>871</v>
      </c>
      <c r="E190" s="50" t="s">
        <v>875</v>
      </c>
      <c r="F190" s="3" t="s">
        <v>73</v>
      </c>
      <c r="G190" s="47" t="s">
        <v>38</v>
      </c>
      <c r="H190" s="25" t="s">
        <v>44</v>
      </c>
      <c r="I190" s="25" t="s">
        <v>301</v>
      </c>
      <c r="J190" s="25" t="str">
        <f t="shared" si="14"/>
        <v>A</v>
      </c>
      <c r="K190" s="26">
        <f ca="1">VLOOKUP(F190,OFFSET(Hodnoc!$A$1:$C$28,0,IF(I190="Hory",0,IF(I190="Ledy",3,IF(I190="Písek",6,IF(I190="Skalky",9,IF(I190="Boulder",12,"chyba")))))),IF(J190="A",2,3),0)*VLOOKUP(G190,Hodnoc!$P$1:$Q$11,2,0)</f>
        <v>68.4</v>
      </c>
    </row>
    <row r="191" spans="1:11" ht="12.75">
      <c r="A191" s="22">
        <v>190</v>
      </c>
      <c r="B191" s="52">
        <v>40085</v>
      </c>
      <c r="C191" s="53" t="s">
        <v>870</v>
      </c>
      <c r="D191" s="23" t="s">
        <v>871</v>
      </c>
      <c r="E191" s="50" t="s">
        <v>876</v>
      </c>
      <c r="F191" s="3" t="s">
        <v>73</v>
      </c>
      <c r="G191" s="47" t="s">
        <v>5</v>
      </c>
      <c r="H191" s="25" t="s">
        <v>44</v>
      </c>
      <c r="I191" s="25" t="s">
        <v>301</v>
      </c>
      <c r="J191" s="25" t="str">
        <f t="shared" si="14"/>
        <v>B</v>
      </c>
      <c r="K191" s="26">
        <f ca="1">VLOOKUP(F191,OFFSET(Hodnoc!$A$1:$C$28,0,IF(I191="Hory",0,IF(I191="Ledy",3,IF(I191="Písek",6,IF(I191="Skalky",9,IF(I191="Boulder",12,"chyba")))))),IF(J191="A",2,3),0)*VLOOKUP(G191,Hodnoc!$P$1:$Q$11,2,0)</f>
        <v>23.400000000000002</v>
      </c>
    </row>
    <row r="192" spans="1:11" ht="12.75">
      <c r="A192" s="22">
        <v>191</v>
      </c>
      <c r="B192" s="52">
        <v>40085</v>
      </c>
      <c r="C192" s="53" t="s">
        <v>870</v>
      </c>
      <c r="D192" s="23" t="s">
        <v>871</v>
      </c>
      <c r="E192" s="50" t="s">
        <v>877</v>
      </c>
      <c r="F192" s="3" t="s">
        <v>73</v>
      </c>
      <c r="G192" s="47" t="s">
        <v>38</v>
      </c>
      <c r="H192" s="25" t="s">
        <v>44</v>
      </c>
      <c r="I192" s="25" t="s">
        <v>301</v>
      </c>
      <c r="J192" s="25" t="str">
        <f t="shared" si="14"/>
        <v>A</v>
      </c>
      <c r="K192" s="26">
        <f ca="1">VLOOKUP(F192,OFFSET(Hodnoc!$A$1:$C$28,0,IF(I192="Hory",0,IF(I192="Ledy",3,IF(I192="Písek",6,IF(I192="Skalky",9,IF(I192="Boulder",12,"chyba")))))),IF(J192="A",2,3),0)*VLOOKUP(G192,Hodnoc!$P$1:$Q$11,2,0)</f>
        <v>68.4</v>
      </c>
    </row>
    <row r="193" spans="1:11" ht="12.75">
      <c r="A193" s="22">
        <v>192</v>
      </c>
      <c r="B193" s="52">
        <v>40085</v>
      </c>
      <c r="C193" s="53" t="s">
        <v>870</v>
      </c>
      <c r="D193" s="23" t="s">
        <v>871</v>
      </c>
      <c r="E193" s="50" t="s">
        <v>878</v>
      </c>
      <c r="F193" s="3">
        <v>5</v>
      </c>
      <c r="G193" s="47" t="s">
        <v>5</v>
      </c>
      <c r="H193" s="25" t="s">
        <v>44</v>
      </c>
      <c r="I193" s="25" t="s">
        <v>301</v>
      </c>
      <c r="J193" s="25" t="str">
        <f t="shared" si="14"/>
        <v>B</v>
      </c>
      <c r="K193" s="26">
        <f ca="1">VLOOKUP(F193,OFFSET(Hodnoc!$A$1:$C$28,0,IF(I193="Hory",0,IF(I193="Ledy",3,IF(I193="Písek",6,IF(I193="Skalky",9,IF(I193="Boulder",12,"chyba")))))),IF(J193="A",2,3),0)*VLOOKUP(G193,Hodnoc!$P$1:$Q$11,2,0)</f>
        <v>20.8</v>
      </c>
    </row>
    <row r="194" spans="1:11" ht="12.75">
      <c r="A194" s="22">
        <v>193</v>
      </c>
      <c r="B194" s="52">
        <v>40085</v>
      </c>
      <c r="C194" s="53" t="s">
        <v>870</v>
      </c>
      <c r="D194" s="23" t="s">
        <v>871</v>
      </c>
      <c r="E194" s="50" t="s">
        <v>879</v>
      </c>
      <c r="F194" s="3">
        <v>5</v>
      </c>
      <c r="G194" s="47" t="s">
        <v>38</v>
      </c>
      <c r="H194" s="25" t="s">
        <v>44</v>
      </c>
      <c r="I194" s="25" t="s">
        <v>301</v>
      </c>
      <c r="J194" s="25" t="str">
        <f t="shared" si="14"/>
        <v>A</v>
      </c>
      <c r="K194" s="26">
        <f ca="1">VLOOKUP(F194,OFFSET(Hodnoc!$A$1:$C$28,0,IF(I194="Hory",0,IF(I194="Ledy",3,IF(I194="Písek",6,IF(I194="Skalky",9,IF(I194="Boulder",12,"chyba")))))),IF(J194="A",2,3),0)*VLOOKUP(G194,Hodnoc!$P$1:$Q$11,2,0)</f>
        <v>61.2</v>
      </c>
    </row>
    <row r="195" spans="1:11" ht="12.75">
      <c r="A195" s="22">
        <v>194</v>
      </c>
      <c r="B195" s="52">
        <v>40085</v>
      </c>
      <c r="C195" s="53" t="s">
        <v>870</v>
      </c>
      <c r="D195" s="23" t="s">
        <v>871</v>
      </c>
      <c r="E195" s="50" t="s">
        <v>880</v>
      </c>
      <c r="F195" s="3">
        <v>6</v>
      </c>
      <c r="G195" s="47" t="s">
        <v>5</v>
      </c>
      <c r="H195" s="25" t="s">
        <v>44</v>
      </c>
      <c r="I195" s="25" t="s">
        <v>301</v>
      </c>
      <c r="J195" s="25" t="str">
        <f t="shared" si="14"/>
        <v>B</v>
      </c>
      <c r="K195" s="26">
        <f ca="1">VLOOKUP(F195,OFFSET(Hodnoc!$A$1:$C$28,0,IF(I195="Hory",0,IF(I195="Ledy",3,IF(I195="Písek",6,IF(I195="Skalky",9,IF(I195="Boulder",12,"chyba")))))),IF(J195="A",2,3),0)*VLOOKUP(G195,Hodnoc!$P$1:$Q$11,2,0)</f>
        <v>28.6</v>
      </c>
    </row>
    <row r="196" spans="1:11" ht="12.75">
      <c r="A196" s="22">
        <v>195</v>
      </c>
      <c r="B196" s="52">
        <v>40085</v>
      </c>
      <c r="C196" s="53" t="s">
        <v>870</v>
      </c>
      <c r="D196" s="23" t="s">
        <v>871</v>
      </c>
      <c r="E196" s="50" t="s">
        <v>881</v>
      </c>
      <c r="F196" s="3" t="s">
        <v>73</v>
      </c>
      <c r="G196" s="47" t="s">
        <v>38</v>
      </c>
      <c r="H196" s="25" t="s">
        <v>44</v>
      </c>
      <c r="I196" s="25" t="s">
        <v>301</v>
      </c>
      <c r="J196" s="25" t="str">
        <f t="shared" si="14"/>
        <v>A</v>
      </c>
      <c r="K196" s="26">
        <f ca="1">VLOOKUP(F196,OFFSET(Hodnoc!$A$1:$C$28,0,IF(I196="Hory",0,IF(I196="Ledy",3,IF(I196="Písek",6,IF(I196="Skalky",9,IF(I196="Boulder",12,"chyba")))))),IF(J196="A",2,3),0)*VLOOKUP(G196,Hodnoc!$P$1:$Q$11,2,0)</f>
        <v>68.4</v>
      </c>
    </row>
    <row r="197" spans="1:11" ht="12.75">
      <c r="A197" s="22">
        <v>196</v>
      </c>
      <c r="B197" s="52">
        <v>40086</v>
      </c>
      <c r="C197" s="53" t="s">
        <v>882</v>
      </c>
      <c r="D197" s="23"/>
      <c r="E197" s="50"/>
      <c r="F197" s="3">
        <v>6</v>
      </c>
      <c r="G197" s="47" t="s">
        <v>50</v>
      </c>
      <c r="H197" s="25" t="s">
        <v>44</v>
      </c>
      <c r="I197" s="25" t="s">
        <v>169</v>
      </c>
      <c r="J197" s="25" t="str">
        <f t="shared" si="14"/>
        <v>A</v>
      </c>
      <c r="K197" s="26">
        <f ca="1">VLOOKUP(F197,OFFSET(Hodnoc!$A$1:$C$28,0,IF(I197="Hory",0,IF(I197="Ledy",3,IF(I197="Písek",6,IF(I197="Skalky",9,IF(I197="Boulder",12,"chyba")))))),IF(J197="A",2,3),0)*VLOOKUP(G197,Hodnoc!$P$1:$Q$11,2,0)</f>
        <v>18</v>
      </c>
    </row>
    <row r="198" spans="1:11" ht="12.75">
      <c r="A198" s="22">
        <v>197</v>
      </c>
      <c r="B198" s="52">
        <v>40086</v>
      </c>
      <c r="C198" s="53" t="s">
        <v>882</v>
      </c>
      <c r="D198" s="23"/>
      <c r="E198" s="50"/>
      <c r="F198" s="3">
        <v>6</v>
      </c>
      <c r="G198" s="47" t="s">
        <v>50</v>
      </c>
      <c r="H198" s="25" t="s">
        <v>44</v>
      </c>
      <c r="I198" s="25" t="s">
        <v>169</v>
      </c>
      <c r="J198" s="25" t="str">
        <f t="shared" si="14"/>
        <v>A</v>
      </c>
      <c r="K198" s="26">
        <f ca="1">VLOOKUP(F198,OFFSET(Hodnoc!$A$1:$C$28,0,IF(I198="Hory",0,IF(I198="Ledy",3,IF(I198="Písek",6,IF(I198="Skalky",9,IF(I198="Boulder",12,"chyba")))))),IF(J198="A",2,3),0)*VLOOKUP(G198,Hodnoc!$P$1:$Q$11,2,0)</f>
        <v>18</v>
      </c>
    </row>
    <row r="199" spans="1:11" ht="12.75">
      <c r="A199" s="22">
        <v>198</v>
      </c>
      <c r="B199" s="52">
        <v>40111</v>
      </c>
      <c r="C199" s="53" t="s">
        <v>147</v>
      </c>
      <c r="D199" s="23"/>
      <c r="E199" s="50" t="s">
        <v>718</v>
      </c>
      <c r="F199" s="3" t="s">
        <v>75</v>
      </c>
      <c r="G199" s="47" t="s">
        <v>39</v>
      </c>
      <c r="H199" s="25" t="s">
        <v>44</v>
      </c>
      <c r="I199" s="25" t="s">
        <v>169</v>
      </c>
      <c r="J199" s="25" t="str">
        <f>IF(OR(G199="TR",G199="TRO"),"B","A")</f>
        <v>A</v>
      </c>
      <c r="K199" s="26">
        <f ca="1">VLOOKUP(F199,OFFSET(Hodnoc!$A$1:$C$28,0,IF(I199="Hory",0,IF(I199="Ledy",3,IF(I199="Písek",6,IF(I199="Skalky",9,IF(I199="Boulder",12,"chyba")))))),IF(J199="A",2,3),0)*VLOOKUP(G199,Hodnoc!$P$1:$Q$11,2,0)</f>
        <v>31.5</v>
      </c>
    </row>
    <row r="200" spans="1:11" ht="12.75">
      <c r="A200" s="22">
        <v>199</v>
      </c>
      <c r="B200" s="52">
        <v>40111</v>
      </c>
      <c r="C200" s="53" t="s">
        <v>147</v>
      </c>
      <c r="D200" s="23"/>
      <c r="E200" s="50" t="s">
        <v>150</v>
      </c>
      <c r="F200" s="3">
        <v>6</v>
      </c>
      <c r="G200" s="47" t="s">
        <v>39</v>
      </c>
      <c r="H200" s="25" t="s">
        <v>44</v>
      </c>
      <c r="I200" s="25" t="s">
        <v>169</v>
      </c>
      <c r="J200" s="25" t="str">
        <f>IF(OR(G200="TR",G200="TRO"),"B","A")</f>
        <v>A</v>
      </c>
      <c r="K200" s="26">
        <f ca="1">VLOOKUP(F200,OFFSET(Hodnoc!$A$1:$C$28,0,IF(I200="Hory",0,IF(I200="Ledy",3,IF(I200="Písek",6,IF(I200="Skalky",9,IF(I200="Boulder",12,"chyba")))))),IF(J200="A",2,3),0)*VLOOKUP(G200,Hodnoc!$P$1:$Q$11,2,0)</f>
        <v>27</v>
      </c>
    </row>
    <row r="201" spans="1:11" ht="12.75">
      <c r="A201" s="22">
        <v>200</v>
      </c>
      <c r="B201" s="52">
        <v>40111</v>
      </c>
      <c r="C201" s="53" t="s">
        <v>147</v>
      </c>
      <c r="D201" s="23"/>
      <c r="E201" s="50" t="s">
        <v>552</v>
      </c>
      <c r="F201" s="3">
        <v>6</v>
      </c>
      <c r="G201" s="47" t="s">
        <v>39</v>
      </c>
      <c r="H201" s="25" t="s">
        <v>44</v>
      </c>
      <c r="I201" s="25" t="s">
        <v>169</v>
      </c>
      <c r="J201" s="25" t="str">
        <f>IF(OR(G201="TR",G201="TRO"),"B","A")</f>
        <v>A</v>
      </c>
      <c r="K201" s="26">
        <f ca="1">VLOOKUP(F201,OFFSET(Hodnoc!$A$1:$C$28,0,IF(I201="Hory",0,IF(I201="Ledy",3,IF(I201="Písek",6,IF(I201="Skalky",9,IF(I201="Boulder",12,"chyba")))))),IF(J201="A",2,3),0)*VLOOKUP(G201,Hodnoc!$P$1:$Q$11,2,0)</f>
        <v>27</v>
      </c>
    </row>
    <row r="202" spans="1:11" ht="12.75">
      <c r="A202" s="22">
        <v>201</v>
      </c>
      <c r="B202" s="52">
        <v>40111</v>
      </c>
      <c r="C202" s="53" t="s">
        <v>147</v>
      </c>
      <c r="D202" s="23"/>
      <c r="E202" s="50" t="s">
        <v>555</v>
      </c>
      <c r="F202" s="3" t="s">
        <v>65</v>
      </c>
      <c r="G202" s="47" t="s">
        <v>50</v>
      </c>
      <c r="H202" s="25" t="s">
        <v>44</v>
      </c>
      <c r="I202" s="25" t="s">
        <v>169</v>
      </c>
      <c r="J202" s="25" t="str">
        <f>IF(OR(G202="TR",G202="TRO"),"B","A")</f>
        <v>A</v>
      </c>
      <c r="K202" s="26">
        <f ca="1">VLOOKUP(F202,OFFSET(Hodnoc!$A$1:$C$28,0,IF(I202="Hory",0,IF(I202="Ledy",3,IF(I202="Písek",6,IF(I202="Skalky",9,IF(I202="Boulder",12,"chyba")))))),IF(J202="A",2,3),0)*VLOOKUP(G202,Hodnoc!$P$1:$Q$11,2,0)</f>
        <v>38</v>
      </c>
    </row>
    <row r="203" spans="1:11" ht="12.75">
      <c r="A203" s="22">
        <v>202</v>
      </c>
      <c r="B203" s="52">
        <v>40111</v>
      </c>
      <c r="C203" s="53" t="s">
        <v>147</v>
      </c>
      <c r="D203" s="23"/>
      <c r="E203" s="50" t="s">
        <v>555</v>
      </c>
      <c r="F203" s="3" t="s">
        <v>65</v>
      </c>
      <c r="G203" s="47" t="s">
        <v>40</v>
      </c>
      <c r="H203" s="25" t="s">
        <v>44</v>
      </c>
      <c r="I203" s="25" t="s">
        <v>169</v>
      </c>
      <c r="J203" s="25" t="str">
        <f>IF(OR(G203="TR",G203="TRO"),"B","A")</f>
        <v>A</v>
      </c>
      <c r="K203" s="26">
        <f ca="1">VLOOKUP(F203,OFFSET(Hodnoc!$A$1:$C$28,0,IF(I203="Hory",0,IF(I203="Ledy",3,IF(I203="Písek",6,IF(I203="Skalky",9,IF(I203="Boulder",12,"chyba")))))),IF(J203="A",2,3),0)*VLOOKUP(G203,Hodnoc!$P$1:$Q$11,2,0)</f>
        <v>57</v>
      </c>
    </row>
  </sheetData>
  <sheetProtection autoFilter="0"/>
  <conditionalFormatting sqref="H2:H202">
    <cfRule type="cellIs" priority="19" dxfId="2" operator="equal" stopIfTrue="1">
      <formula>"Honza"</formula>
    </cfRule>
    <cfRule type="cellIs" priority="20" dxfId="1" operator="equal" stopIfTrue="1">
      <formula>"Zyký"</formula>
    </cfRule>
    <cfRule type="cellIs" priority="21" dxfId="0" operator="equal" stopIfTrue="1">
      <formula>"Péťa"</formula>
    </cfRule>
  </conditionalFormatting>
  <conditionalFormatting sqref="H199:H202">
    <cfRule type="cellIs" priority="7" dxfId="2" operator="equal" stopIfTrue="1">
      <formula>"Honza"</formula>
    </cfRule>
    <cfRule type="cellIs" priority="8" dxfId="1" operator="equal" stopIfTrue="1">
      <formula>"Zyký"</formula>
    </cfRule>
    <cfRule type="cellIs" priority="9" dxfId="0" operator="equal" stopIfTrue="1">
      <formula>"Péťa"</formula>
    </cfRule>
  </conditionalFormatting>
  <conditionalFormatting sqref="H203">
    <cfRule type="cellIs" priority="4" dxfId="2" operator="equal" stopIfTrue="1">
      <formula>"Honza"</formula>
    </cfRule>
    <cfRule type="cellIs" priority="5" dxfId="1" operator="equal" stopIfTrue="1">
      <formula>"Zyký"</formula>
    </cfRule>
    <cfRule type="cellIs" priority="6" dxfId="0" operator="equal" stopIfTrue="1">
      <formula>"Péťa"</formula>
    </cfRule>
  </conditionalFormatting>
  <conditionalFormatting sqref="H203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O370"/>
  <sheetViews>
    <sheetView zoomScalePageLayoutView="0" workbookViewId="0" topLeftCell="A1">
      <pane ySplit="1" topLeftCell="A307" activePane="bottomLeft" state="frozen"/>
      <selection pane="topLeft" activeCell="A1" sqref="A1"/>
      <selection pane="bottomLeft" activeCell="K341" sqref="K341"/>
    </sheetView>
  </sheetViews>
  <sheetFormatPr defaultColWidth="10.421875" defaultRowHeight="12.75"/>
  <cols>
    <col min="1" max="1" width="4.00390625" style="0" bestFit="1" customWidth="1"/>
    <col min="2" max="2" width="8.140625" style="0" bestFit="1" customWidth="1"/>
    <col min="3" max="3" width="14.7109375" style="0" bestFit="1" customWidth="1"/>
    <col min="4" max="4" width="32.28125" style="0" bestFit="1" customWidth="1"/>
    <col min="5" max="5" width="26.57421875" style="0" bestFit="1" customWidth="1"/>
    <col min="6" max="6" width="5.7109375" style="0" bestFit="1" customWidth="1"/>
    <col min="7" max="7" width="7.00390625" style="0" bestFit="1" customWidth="1"/>
    <col min="8" max="8" width="6.57421875" style="0" bestFit="1" customWidth="1"/>
    <col min="9" max="9" width="7.28125" style="0" bestFit="1" customWidth="1"/>
    <col min="10" max="10" width="6.8515625" style="0" bestFit="1" customWidth="1"/>
    <col min="11" max="11" width="11.421875" style="0" bestFit="1" customWidth="1"/>
    <col min="12" max="12" width="5.00390625" style="0" customWidth="1"/>
    <col min="13" max="13" width="4.57421875" style="0" bestFit="1" customWidth="1"/>
    <col min="14" max="14" width="5.140625" style="0" bestFit="1" customWidth="1"/>
    <col min="15" max="15" width="5.57421875" style="0" bestFit="1" customWidth="1"/>
  </cols>
  <sheetData>
    <row r="1" spans="1:15" ht="12.75">
      <c r="A1" s="6" t="s">
        <v>43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45</v>
      </c>
      <c r="G1" s="6" t="s">
        <v>4</v>
      </c>
      <c r="H1" s="6" t="s">
        <v>49</v>
      </c>
      <c r="I1" s="6" t="s">
        <v>35</v>
      </c>
      <c r="J1" s="6" t="s">
        <v>36</v>
      </c>
      <c r="K1" s="6" t="s">
        <v>6</v>
      </c>
      <c r="M1" s="6" t="s">
        <v>51</v>
      </c>
      <c r="N1">
        <f>SUM(K:K)</f>
        <v>9476.5</v>
      </c>
      <c r="O1" s="12">
        <f>COUNT(K2:K811)</f>
        <v>343</v>
      </c>
    </row>
    <row r="2" spans="1:11" ht="12.75">
      <c r="A2" s="22">
        <v>1</v>
      </c>
      <c r="B2" s="28">
        <v>39879</v>
      </c>
      <c r="C2" s="29" t="s">
        <v>111</v>
      </c>
      <c r="D2" s="30" t="s">
        <v>112</v>
      </c>
      <c r="E2" s="31" t="s">
        <v>113</v>
      </c>
      <c r="F2" s="32" t="s">
        <v>55</v>
      </c>
      <c r="G2" s="33" t="s">
        <v>100</v>
      </c>
      <c r="H2" s="34" t="s">
        <v>114</v>
      </c>
      <c r="I2" s="33" t="s">
        <v>64</v>
      </c>
      <c r="J2" s="25" t="str">
        <f aca="true" t="shared" si="0" ref="J2:J33">IF(OR(G2="TR",G2="TRO"),"B","A")</f>
        <v>A</v>
      </c>
      <c r="K2" s="26">
        <f ca="1">VLOOKUP(F2,OFFSET(Hodnoc!$A$1:$C$28,0,IF(I2="Hory",0,IF(I2="Ledy",3,IF(I2="Písek",6,IF(I2="Skalky",9,IF(I2="Boulder",12,"chyba")))))),IF(J2="A",2,3),0)*VLOOKUP(G2,Hodnoc!$P$1:$Q$11,2,0)</f>
        <v>10.5</v>
      </c>
    </row>
    <row r="3" spans="1:11" ht="12.75">
      <c r="A3" s="22">
        <v>2</v>
      </c>
      <c r="B3" s="28">
        <v>39879</v>
      </c>
      <c r="C3" s="29" t="s">
        <v>111</v>
      </c>
      <c r="D3" s="30" t="s">
        <v>112</v>
      </c>
      <c r="E3" s="31" t="s">
        <v>115</v>
      </c>
      <c r="F3" s="32" t="s">
        <v>53</v>
      </c>
      <c r="G3" s="33" t="s">
        <v>63</v>
      </c>
      <c r="H3" s="34" t="s">
        <v>114</v>
      </c>
      <c r="I3" s="33" t="s">
        <v>64</v>
      </c>
      <c r="J3" s="25" t="str">
        <f t="shared" si="0"/>
        <v>A</v>
      </c>
      <c r="K3" s="26">
        <f ca="1">VLOOKUP(F3,OFFSET(Hodnoc!$A$1:$C$28,0,IF(I3="Hory",0,IF(I3="Ledy",3,IF(I3="Písek",6,IF(I3="Skalky",9,IF(I3="Boulder",12,"chyba")))))),IF(J3="A",2,3),0)*VLOOKUP(G3,Hodnoc!$P$1:$Q$11,2,0)</f>
        <v>20</v>
      </c>
    </row>
    <row r="4" spans="1:11" ht="12.75">
      <c r="A4" s="22">
        <v>3</v>
      </c>
      <c r="B4" s="28">
        <v>39879</v>
      </c>
      <c r="C4" s="29" t="s">
        <v>111</v>
      </c>
      <c r="D4" s="30" t="s">
        <v>112</v>
      </c>
      <c r="E4" s="31" t="s">
        <v>116</v>
      </c>
      <c r="F4" s="32" t="s">
        <v>166</v>
      </c>
      <c r="G4" s="33" t="s">
        <v>63</v>
      </c>
      <c r="H4" s="34" t="s">
        <v>114</v>
      </c>
      <c r="I4" s="33" t="s">
        <v>64</v>
      </c>
      <c r="J4" s="25" t="str">
        <f t="shared" si="0"/>
        <v>A</v>
      </c>
      <c r="K4" s="26">
        <f ca="1">VLOOKUP(F4,OFFSET(Hodnoc!$A$1:$C$28,0,IF(I4="Hory",0,IF(I4="Ledy",3,IF(I4="Písek",6,IF(I4="Skalky",9,IF(I4="Boulder",12,"chyba")))))),IF(J4="A",2,3),0)*VLOOKUP(G4,Hodnoc!$P$1:$Q$11,2,0)</f>
        <v>15</v>
      </c>
    </row>
    <row r="5" spans="1:11" ht="12.75">
      <c r="A5" s="22">
        <v>4</v>
      </c>
      <c r="B5" s="28">
        <v>39879</v>
      </c>
      <c r="C5" s="29" t="s">
        <v>111</v>
      </c>
      <c r="D5" s="30" t="s">
        <v>112</v>
      </c>
      <c r="E5" s="31" t="s">
        <v>117</v>
      </c>
      <c r="F5" s="32">
        <v>3</v>
      </c>
      <c r="G5" s="33" t="s">
        <v>100</v>
      </c>
      <c r="H5" s="34" t="s">
        <v>114</v>
      </c>
      <c r="I5" s="33" t="s">
        <v>64</v>
      </c>
      <c r="J5" s="25" t="str">
        <f t="shared" si="0"/>
        <v>A</v>
      </c>
      <c r="K5" s="26">
        <f ca="1">VLOOKUP(F5,OFFSET(Hodnoc!$A$1:$C$28,0,IF(I5="Hory",0,IF(I5="Ledy",3,IF(I5="Písek",6,IF(I5="Skalky",9,IF(I5="Boulder",12,"chyba")))))),IF(J5="A",2,3),0)*VLOOKUP(G5,Hodnoc!$P$1:$Q$11,2,0)</f>
        <v>4.5</v>
      </c>
    </row>
    <row r="6" spans="1:11" ht="12.75">
      <c r="A6" s="22">
        <v>5</v>
      </c>
      <c r="B6" s="28">
        <v>39879</v>
      </c>
      <c r="C6" s="29" t="s">
        <v>111</v>
      </c>
      <c r="D6" s="30" t="s">
        <v>112</v>
      </c>
      <c r="E6" s="31" t="s">
        <v>118</v>
      </c>
      <c r="F6" s="32">
        <v>3</v>
      </c>
      <c r="G6" s="33" t="s">
        <v>100</v>
      </c>
      <c r="H6" s="34" t="s">
        <v>114</v>
      </c>
      <c r="I6" s="33" t="s">
        <v>64</v>
      </c>
      <c r="J6" s="25" t="str">
        <f t="shared" si="0"/>
        <v>A</v>
      </c>
      <c r="K6" s="26">
        <f ca="1">VLOOKUP(F6,OFFSET(Hodnoc!$A$1:$C$28,0,IF(I6="Hory",0,IF(I6="Ledy",3,IF(I6="Písek",6,IF(I6="Skalky",9,IF(I6="Boulder",12,"chyba")))))),IF(J6="A",2,3),0)*VLOOKUP(G6,Hodnoc!$P$1:$Q$11,2,0)</f>
        <v>4.5</v>
      </c>
    </row>
    <row r="7" spans="1:11" ht="12.75">
      <c r="A7" s="22">
        <v>6</v>
      </c>
      <c r="B7" s="28">
        <v>39879</v>
      </c>
      <c r="C7" s="29" t="s">
        <v>111</v>
      </c>
      <c r="D7" s="30" t="s">
        <v>112</v>
      </c>
      <c r="E7" s="31" t="s">
        <v>119</v>
      </c>
      <c r="F7" s="32" t="s">
        <v>57</v>
      </c>
      <c r="G7" s="33" t="s">
        <v>63</v>
      </c>
      <c r="H7" s="34" t="s">
        <v>114</v>
      </c>
      <c r="I7" s="33" t="s">
        <v>64</v>
      </c>
      <c r="J7" s="25" t="str">
        <f t="shared" si="0"/>
        <v>A</v>
      </c>
      <c r="K7" s="26">
        <f ca="1">VLOOKUP(F7,OFFSET(Hodnoc!$A$1:$C$28,0,IF(I7="Hory",0,IF(I7="Ledy",3,IF(I7="Písek",6,IF(I7="Skalky",9,IF(I7="Boulder",12,"chyba")))))),IF(J7="A",2,3),0)*VLOOKUP(G7,Hodnoc!$P$1:$Q$11,2,0)</f>
        <v>11</v>
      </c>
    </row>
    <row r="8" spans="1:11" ht="12.75">
      <c r="A8" s="22">
        <v>7</v>
      </c>
      <c r="B8" s="28">
        <v>39879</v>
      </c>
      <c r="C8" s="29" t="s">
        <v>111</v>
      </c>
      <c r="D8" s="30" t="s">
        <v>112</v>
      </c>
      <c r="E8" s="31" t="s">
        <v>120</v>
      </c>
      <c r="F8" s="32" t="s">
        <v>61</v>
      </c>
      <c r="G8" s="33" t="s">
        <v>63</v>
      </c>
      <c r="H8" s="34" t="s">
        <v>114</v>
      </c>
      <c r="I8" s="33" t="s">
        <v>64</v>
      </c>
      <c r="J8" s="25" t="str">
        <f t="shared" si="0"/>
        <v>A</v>
      </c>
      <c r="K8" s="26">
        <f ca="1">VLOOKUP(F8,OFFSET(Hodnoc!$A$1:$C$28,0,IF(I8="Hory",0,IF(I8="Ledy",3,IF(I8="Písek",6,IF(I8="Skalky",9,IF(I8="Boulder",12,"chyba")))))),IF(J8="A",2,3),0)*VLOOKUP(G8,Hodnoc!$P$1:$Q$11,2,0)</f>
        <v>15</v>
      </c>
    </row>
    <row r="9" spans="1:11" ht="12.75">
      <c r="A9" s="22">
        <v>8</v>
      </c>
      <c r="B9" s="28">
        <v>39879</v>
      </c>
      <c r="C9" s="29" t="s">
        <v>111</v>
      </c>
      <c r="D9" s="30" t="s">
        <v>112</v>
      </c>
      <c r="E9" s="31" t="s">
        <v>121</v>
      </c>
      <c r="F9" s="32" t="s">
        <v>122</v>
      </c>
      <c r="G9" s="33" t="s">
        <v>123</v>
      </c>
      <c r="H9" s="34" t="s">
        <v>114</v>
      </c>
      <c r="I9" s="33" t="s">
        <v>64</v>
      </c>
      <c r="J9" s="25" t="str">
        <f t="shared" si="0"/>
        <v>A</v>
      </c>
      <c r="K9" s="26">
        <f ca="1">VLOOKUP(F9,OFFSET(Hodnoc!$A$1:$C$28,0,IF(I9="Hory",0,IF(I9="Ledy",3,IF(I9="Písek",6,IF(I9="Skalky",9,IF(I9="Boulder",12,"chyba")))))),IF(J9="A",2,3),0)*VLOOKUP(G9,Hodnoc!$P$1:$Q$11,2,0)</f>
        <v>13.5</v>
      </c>
    </row>
    <row r="10" spans="1:11" ht="12.75">
      <c r="A10" s="22">
        <v>9</v>
      </c>
      <c r="B10" s="28">
        <v>39879</v>
      </c>
      <c r="C10" s="29" t="s">
        <v>111</v>
      </c>
      <c r="D10" s="30" t="s">
        <v>112</v>
      </c>
      <c r="E10" s="31" t="s">
        <v>124</v>
      </c>
      <c r="F10" s="32" t="s">
        <v>125</v>
      </c>
      <c r="G10" s="33" t="s">
        <v>100</v>
      </c>
      <c r="H10" s="34" t="s">
        <v>114</v>
      </c>
      <c r="I10" s="33" t="s">
        <v>64</v>
      </c>
      <c r="J10" s="25" t="str">
        <f t="shared" si="0"/>
        <v>A</v>
      </c>
      <c r="K10" s="26">
        <f ca="1">VLOOKUP(F10,OFFSET(Hodnoc!$A$1:$C$28,0,IF(I10="Hory",0,IF(I10="Ledy",3,IF(I10="Písek",6,IF(I10="Skalky",9,IF(I10="Boulder",12,"chyba")))))),IF(J10="A",2,3),0)*VLOOKUP(G10,Hodnoc!$P$1:$Q$11,2,0)</f>
        <v>16.5</v>
      </c>
    </row>
    <row r="11" spans="1:11" ht="12.75">
      <c r="A11" s="22">
        <v>10</v>
      </c>
      <c r="B11" s="28">
        <v>39879</v>
      </c>
      <c r="C11" s="29" t="s">
        <v>111</v>
      </c>
      <c r="D11" s="30" t="s">
        <v>112</v>
      </c>
      <c r="E11" s="31" t="s">
        <v>121</v>
      </c>
      <c r="F11" s="32">
        <v>4</v>
      </c>
      <c r="G11" s="33" t="s">
        <v>100</v>
      </c>
      <c r="H11" s="34" t="s">
        <v>114</v>
      </c>
      <c r="I11" s="33" t="s">
        <v>64</v>
      </c>
      <c r="J11" s="25" t="str">
        <f t="shared" si="0"/>
        <v>A</v>
      </c>
      <c r="K11" s="26">
        <f ca="1">VLOOKUP(F11,OFFSET(Hodnoc!$A$1:$C$28,0,IF(I11="Hory",0,IF(I11="Ledy",3,IF(I11="Písek",6,IF(I11="Skalky",9,IF(I11="Boulder",12,"chyba")))))),IF(J11="A",2,3),0)*VLOOKUP(G11,Hodnoc!$P$1:$Q$11,2,0)</f>
        <v>9</v>
      </c>
    </row>
    <row r="12" spans="1:11" ht="12.75">
      <c r="A12" s="22">
        <v>11</v>
      </c>
      <c r="B12" s="28">
        <v>39886</v>
      </c>
      <c r="C12" s="29" t="s">
        <v>111</v>
      </c>
      <c r="D12" s="30" t="s">
        <v>112</v>
      </c>
      <c r="E12" s="31" t="s">
        <v>118</v>
      </c>
      <c r="F12" s="32">
        <v>3</v>
      </c>
      <c r="G12" s="33" t="s">
        <v>63</v>
      </c>
      <c r="H12" s="34" t="s">
        <v>114</v>
      </c>
      <c r="I12" s="33" t="s">
        <v>64</v>
      </c>
      <c r="J12" s="25" t="str">
        <f t="shared" si="0"/>
        <v>A</v>
      </c>
      <c r="K12" s="26">
        <f ca="1">VLOOKUP(F12,OFFSET(Hodnoc!$A$1:$C$28,0,IF(I12="Hory",0,IF(I12="Ledy",3,IF(I12="Písek",6,IF(I12="Skalky",9,IF(I12="Boulder",12,"chyba")))))),IF(J12="A",2,3),0)*VLOOKUP(G12,Hodnoc!$P$1:$Q$11,2,0)</f>
        <v>3</v>
      </c>
    </row>
    <row r="13" spans="1:11" ht="12.75">
      <c r="A13" s="22">
        <v>12</v>
      </c>
      <c r="B13" s="28">
        <v>39886</v>
      </c>
      <c r="C13" s="29" t="s">
        <v>111</v>
      </c>
      <c r="D13" s="30" t="s">
        <v>112</v>
      </c>
      <c r="E13" s="31" t="s">
        <v>126</v>
      </c>
      <c r="F13" s="32" t="s">
        <v>58</v>
      </c>
      <c r="G13" s="33" t="s">
        <v>63</v>
      </c>
      <c r="H13" s="34" t="s">
        <v>114</v>
      </c>
      <c r="I13" s="33" t="s">
        <v>64</v>
      </c>
      <c r="J13" s="25" t="str">
        <f t="shared" si="0"/>
        <v>A</v>
      </c>
      <c r="K13" s="26">
        <f ca="1">VLOOKUP(F13,OFFSET(Hodnoc!$A$1:$C$28,0,IF(I13="Hory",0,IF(I13="Ledy",3,IF(I13="Písek",6,IF(I13="Skalky",9,IF(I13="Boulder",12,"chyba")))))),IF(J13="A",2,3),0)*VLOOKUP(G13,Hodnoc!$P$1:$Q$11,2,0)</f>
        <v>39</v>
      </c>
    </row>
    <row r="14" spans="1:11" ht="12.75">
      <c r="A14" s="22">
        <v>13</v>
      </c>
      <c r="B14" s="28">
        <v>39886</v>
      </c>
      <c r="C14" s="29" t="s">
        <v>111</v>
      </c>
      <c r="D14" s="30" t="s">
        <v>112</v>
      </c>
      <c r="E14" s="31" t="s">
        <v>127</v>
      </c>
      <c r="F14" s="32" t="s">
        <v>60</v>
      </c>
      <c r="G14" s="33" t="s">
        <v>63</v>
      </c>
      <c r="H14" s="34" t="s">
        <v>114</v>
      </c>
      <c r="I14" s="33" t="s">
        <v>64</v>
      </c>
      <c r="J14" s="25" t="str">
        <f t="shared" si="0"/>
        <v>A</v>
      </c>
      <c r="K14" s="26">
        <f ca="1">VLOOKUP(F14,OFFSET(Hodnoc!$A$1:$C$28,0,IF(I14="Hory",0,IF(I14="Ledy",3,IF(I14="Písek",6,IF(I14="Skalky",9,IF(I14="Boulder",12,"chyba")))))),IF(J14="A",2,3),0)*VLOOKUP(G14,Hodnoc!$P$1:$Q$11,2,0)</f>
        <v>26</v>
      </c>
    </row>
    <row r="15" spans="1:11" ht="12.75">
      <c r="A15" s="22">
        <v>14</v>
      </c>
      <c r="B15" s="28">
        <v>39886</v>
      </c>
      <c r="C15" s="29" t="s">
        <v>111</v>
      </c>
      <c r="D15" s="30" t="s">
        <v>128</v>
      </c>
      <c r="E15" s="31" t="s">
        <v>129</v>
      </c>
      <c r="F15" s="32" t="s">
        <v>54</v>
      </c>
      <c r="G15" s="33" t="s">
        <v>63</v>
      </c>
      <c r="H15" s="34" t="s">
        <v>114</v>
      </c>
      <c r="I15" s="33" t="s">
        <v>64</v>
      </c>
      <c r="J15" s="25" t="str">
        <f t="shared" si="0"/>
        <v>A</v>
      </c>
      <c r="K15" s="26">
        <f ca="1">VLOOKUP(F15,OFFSET(Hodnoc!$A$1:$C$28,0,IF(I15="Hory",0,IF(I15="Ledy",3,IF(I15="Písek",6,IF(I15="Skalky",9,IF(I15="Boulder",12,"chyba")))))),IF(J15="A",2,3),0)*VLOOKUP(G15,Hodnoc!$P$1:$Q$11,2,0)</f>
        <v>9</v>
      </c>
    </row>
    <row r="16" spans="1:11" ht="12.75">
      <c r="A16" s="22">
        <v>15</v>
      </c>
      <c r="B16" s="28">
        <v>39893</v>
      </c>
      <c r="C16" s="29" t="s">
        <v>111</v>
      </c>
      <c r="D16" s="30" t="s">
        <v>130</v>
      </c>
      <c r="E16" s="31" t="s">
        <v>131</v>
      </c>
      <c r="F16" s="32">
        <v>4</v>
      </c>
      <c r="G16" s="33" t="s">
        <v>100</v>
      </c>
      <c r="H16" s="34" t="s">
        <v>114</v>
      </c>
      <c r="I16" s="33" t="s">
        <v>64</v>
      </c>
      <c r="J16" s="25" t="str">
        <f t="shared" si="0"/>
        <v>A</v>
      </c>
      <c r="K16" s="26">
        <f ca="1">VLOOKUP(F16,OFFSET(Hodnoc!$A$1:$C$28,0,IF(I16="Hory",0,IF(I16="Ledy",3,IF(I16="Písek",6,IF(I16="Skalky",9,IF(I16="Boulder",12,"chyba")))))),IF(J16="A",2,3),0)*VLOOKUP(G16,Hodnoc!$P$1:$Q$11,2,0)</f>
        <v>9</v>
      </c>
    </row>
    <row r="17" spans="1:11" ht="12.75">
      <c r="A17" s="22">
        <v>16</v>
      </c>
      <c r="B17" s="28">
        <v>39893</v>
      </c>
      <c r="C17" s="29" t="s">
        <v>111</v>
      </c>
      <c r="D17" s="30" t="s">
        <v>130</v>
      </c>
      <c r="E17" s="31" t="s">
        <v>132</v>
      </c>
      <c r="F17" s="32" t="s">
        <v>53</v>
      </c>
      <c r="G17" s="33" t="s">
        <v>63</v>
      </c>
      <c r="H17" s="34" t="s">
        <v>114</v>
      </c>
      <c r="I17" s="33" t="s">
        <v>64</v>
      </c>
      <c r="J17" s="25" t="str">
        <f t="shared" si="0"/>
        <v>A</v>
      </c>
      <c r="K17" s="26">
        <f ca="1">VLOOKUP(F17,OFFSET(Hodnoc!$A$1:$C$28,0,IF(I17="Hory",0,IF(I17="Ledy",3,IF(I17="Písek",6,IF(I17="Skalky",9,IF(I17="Boulder",12,"chyba")))))),IF(J17="A",2,3),0)*VLOOKUP(G17,Hodnoc!$P$1:$Q$11,2,0)</f>
        <v>20</v>
      </c>
    </row>
    <row r="18" spans="1:11" ht="12.75">
      <c r="A18" s="22">
        <v>17</v>
      </c>
      <c r="B18" s="28">
        <v>39893</v>
      </c>
      <c r="C18" s="29" t="s">
        <v>111</v>
      </c>
      <c r="D18" s="30" t="s">
        <v>130</v>
      </c>
      <c r="E18" s="31" t="s">
        <v>133</v>
      </c>
      <c r="F18" s="32" t="s">
        <v>53</v>
      </c>
      <c r="G18" s="33" t="s">
        <v>63</v>
      </c>
      <c r="H18" s="34" t="s">
        <v>114</v>
      </c>
      <c r="I18" s="33" t="s">
        <v>64</v>
      </c>
      <c r="J18" s="25" t="str">
        <f t="shared" si="0"/>
        <v>A</v>
      </c>
      <c r="K18" s="26">
        <f ca="1">VLOOKUP(F18,OFFSET(Hodnoc!$A$1:$C$28,0,IF(I18="Hory",0,IF(I18="Ledy",3,IF(I18="Písek",6,IF(I18="Skalky",9,IF(I18="Boulder",12,"chyba")))))),IF(J18="A",2,3),0)*VLOOKUP(G18,Hodnoc!$P$1:$Q$11,2,0)</f>
        <v>20</v>
      </c>
    </row>
    <row r="19" spans="1:11" ht="12.75">
      <c r="A19" s="22">
        <v>18</v>
      </c>
      <c r="B19" s="28">
        <v>39893</v>
      </c>
      <c r="C19" s="29" t="s">
        <v>111</v>
      </c>
      <c r="D19" s="30" t="s">
        <v>130</v>
      </c>
      <c r="E19" s="31" t="s">
        <v>134</v>
      </c>
      <c r="F19" s="32">
        <v>4</v>
      </c>
      <c r="G19" s="33" t="s">
        <v>63</v>
      </c>
      <c r="H19" s="34" t="s">
        <v>114</v>
      </c>
      <c r="I19" s="33" t="s">
        <v>64</v>
      </c>
      <c r="J19" s="25" t="str">
        <f t="shared" si="0"/>
        <v>A</v>
      </c>
      <c r="K19" s="26">
        <f ca="1">VLOOKUP(F19,OFFSET(Hodnoc!$A$1:$C$28,0,IF(I19="Hory",0,IF(I19="Ledy",3,IF(I19="Písek",6,IF(I19="Skalky",9,IF(I19="Boulder",12,"chyba")))))),IF(J19="A",2,3),0)*VLOOKUP(G19,Hodnoc!$P$1:$Q$11,2,0)</f>
        <v>6</v>
      </c>
    </row>
    <row r="20" spans="1:11" ht="12.75">
      <c r="A20" s="22">
        <v>19</v>
      </c>
      <c r="B20" s="28">
        <v>39893</v>
      </c>
      <c r="C20" s="29" t="s">
        <v>111</v>
      </c>
      <c r="D20" s="30" t="s">
        <v>130</v>
      </c>
      <c r="E20" s="31" t="s">
        <v>135</v>
      </c>
      <c r="F20" s="32" t="s">
        <v>54</v>
      </c>
      <c r="G20" s="33" t="s">
        <v>63</v>
      </c>
      <c r="H20" s="34" t="s">
        <v>114</v>
      </c>
      <c r="I20" s="33" t="s">
        <v>64</v>
      </c>
      <c r="J20" s="25" t="str">
        <f t="shared" si="0"/>
        <v>A</v>
      </c>
      <c r="K20" s="26">
        <f ca="1">VLOOKUP(F20,OFFSET(Hodnoc!$A$1:$C$28,0,IF(I20="Hory",0,IF(I20="Ledy",3,IF(I20="Písek",6,IF(I20="Skalky",9,IF(I20="Boulder",12,"chyba")))))),IF(J20="A",2,3),0)*VLOOKUP(G20,Hodnoc!$P$1:$Q$11,2,0)</f>
        <v>9</v>
      </c>
    </row>
    <row r="21" spans="1:11" ht="12.75">
      <c r="A21" s="22">
        <v>20</v>
      </c>
      <c r="B21" s="28">
        <v>39893</v>
      </c>
      <c r="C21" s="29" t="s">
        <v>111</v>
      </c>
      <c r="D21" s="30" t="s">
        <v>130</v>
      </c>
      <c r="E21" s="31" t="s">
        <v>136</v>
      </c>
      <c r="F21" s="32" t="s">
        <v>54</v>
      </c>
      <c r="G21" s="33" t="s">
        <v>63</v>
      </c>
      <c r="H21" s="34" t="s">
        <v>114</v>
      </c>
      <c r="I21" s="33" t="s">
        <v>64</v>
      </c>
      <c r="J21" s="25" t="str">
        <f t="shared" si="0"/>
        <v>A</v>
      </c>
      <c r="K21" s="26">
        <f ca="1">VLOOKUP(F21,OFFSET(Hodnoc!$A$1:$C$28,0,IF(I21="Hory",0,IF(I21="Ledy",3,IF(I21="Písek",6,IF(I21="Skalky",9,IF(I21="Boulder",12,"chyba")))))),IF(J21="A",2,3),0)*VLOOKUP(G21,Hodnoc!$P$1:$Q$11,2,0)</f>
        <v>9</v>
      </c>
    </row>
    <row r="22" spans="1:11" ht="12.75">
      <c r="A22" s="22">
        <v>21</v>
      </c>
      <c r="B22" s="28">
        <v>39893</v>
      </c>
      <c r="C22" s="29" t="s">
        <v>111</v>
      </c>
      <c r="D22" s="30" t="s">
        <v>130</v>
      </c>
      <c r="E22" s="31" t="s">
        <v>137</v>
      </c>
      <c r="F22" s="32" t="s">
        <v>61</v>
      </c>
      <c r="G22" s="33" t="s">
        <v>63</v>
      </c>
      <c r="H22" s="34" t="s">
        <v>114</v>
      </c>
      <c r="I22" s="33" t="s">
        <v>64</v>
      </c>
      <c r="J22" s="25" t="str">
        <f t="shared" si="0"/>
        <v>A</v>
      </c>
      <c r="K22" s="26">
        <f ca="1">VLOOKUP(F22,OFFSET(Hodnoc!$A$1:$C$28,0,IF(I22="Hory",0,IF(I22="Ledy",3,IF(I22="Písek",6,IF(I22="Skalky",9,IF(I22="Boulder",12,"chyba")))))),IF(J22="A",2,3),0)*VLOOKUP(G22,Hodnoc!$P$1:$Q$11,2,0)</f>
        <v>15</v>
      </c>
    </row>
    <row r="23" spans="1:11" ht="12.75">
      <c r="A23" s="22">
        <v>22</v>
      </c>
      <c r="B23" s="28">
        <v>39893</v>
      </c>
      <c r="C23" s="29" t="s">
        <v>111</v>
      </c>
      <c r="D23" s="30" t="s">
        <v>130</v>
      </c>
      <c r="E23" s="31" t="s">
        <v>138</v>
      </c>
      <c r="F23" s="32" t="s">
        <v>61</v>
      </c>
      <c r="G23" s="33" t="s">
        <v>63</v>
      </c>
      <c r="H23" s="34" t="s">
        <v>114</v>
      </c>
      <c r="I23" s="33" t="s">
        <v>64</v>
      </c>
      <c r="J23" s="25" t="str">
        <f t="shared" si="0"/>
        <v>A</v>
      </c>
      <c r="K23" s="26">
        <f ca="1">VLOOKUP(F23,OFFSET(Hodnoc!$A$1:$C$28,0,IF(I23="Hory",0,IF(I23="Ledy",3,IF(I23="Písek",6,IF(I23="Skalky",9,IF(I23="Boulder",12,"chyba")))))),IF(J23="A",2,3),0)*VLOOKUP(G23,Hodnoc!$P$1:$Q$11,2,0)</f>
        <v>15</v>
      </c>
    </row>
    <row r="24" spans="1:11" ht="12.75">
      <c r="A24" s="22">
        <v>23</v>
      </c>
      <c r="B24" s="28">
        <v>39893</v>
      </c>
      <c r="C24" s="29" t="s">
        <v>111</v>
      </c>
      <c r="D24" s="30" t="s">
        <v>130</v>
      </c>
      <c r="E24" s="31" t="s">
        <v>139</v>
      </c>
      <c r="F24" s="32" t="s">
        <v>54</v>
      </c>
      <c r="G24" s="33" t="s">
        <v>63</v>
      </c>
      <c r="H24" s="34" t="s">
        <v>114</v>
      </c>
      <c r="I24" s="33" t="s">
        <v>64</v>
      </c>
      <c r="J24" s="25" t="str">
        <f t="shared" si="0"/>
        <v>A</v>
      </c>
      <c r="K24" s="26">
        <f ca="1">VLOOKUP(F24,OFFSET(Hodnoc!$A$1:$C$28,0,IF(I24="Hory",0,IF(I24="Ledy",3,IF(I24="Písek",6,IF(I24="Skalky",9,IF(I24="Boulder",12,"chyba")))))),IF(J24="A",2,3),0)*VLOOKUP(G24,Hodnoc!$P$1:$Q$11,2,0)</f>
        <v>9</v>
      </c>
    </row>
    <row r="25" spans="1:11" ht="12.75">
      <c r="A25" s="22">
        <v>24</v>
      </c>
      <c r="B25" s="28">
        <v>39893</v>
      </c>
      <c r="C25" s="29" t="s">
        <v>111</v>
      </c>
      <c r="D25" s="30" t="s">
        <v>130</v>
      </c>
      <c r="E25" s="31" t="s">
        <v>140</v>
      </c>
      <c r="F25" s="32" t="s">
        <v>53</v>
      </c>
      <c r="G25" s="33" t="s">
        <v>63</v>
      </c>
      <c r="H25" s="34" t="s">
        <v>114</v>
      </c>
      <c r="I25" s="33" t="s">
        <v>64</v>
      </c>
      <c r="J25" s="25" t="str">
        <f t="shared" si="0"/>
        <v>A</v>
      </c>
      <c r="K25" s="26">
        <f ca="1">VLOOKUP(F25,OFFSET(Hodnoc!$A$1:$C$28,0,IF(I25="Hory",0,IF(I25="Ledy",3,IF(I25="Písek",6,IF(I25="Skalky",9,IF(I25="Boulder",12,"chyba")))))),IF(J25="A",2,3),0)*VLOOKUP(G25,Hodnoc!$P$1:$Q$11,2,0)</f>
        <v>20</v>
      </c>
    </row>
    <row r="26" spans="1:11" ht="12.75">
      <c r="A26" s="22">
        <v>25</v>
      </c>
      <c r="B26" s="28">
        <v>39893</v>
      </c>
      <c r="C26" s="29" t="s">
        <v>111</v>
      </c>
      <c r="D26" s="30" t="s">
        <v>130</v>
      </c>
      <c r="E26" s="31" t="s">
        <v>141</v>
      </c>
      <c r="F26" s="32" t="s">
        <v>53</v>
      </c>
      <c r="G26" s="33" t="s">
        <v>100</v>
      </c>
      <c r="H26" s="34" t="s">
        <v>114</v>
      </c>
      <c r="I26" s="33" t="s">
        <v>64</v>
      </c>
      <c r="J26" s="25" t="str">
        <f t="shared" si="0"/>
        <v>A</v>
      </c>
      <c r="K26" s="26">
        <f ca="1">VLOOKUP(F26,OFFSET(Hodnoc!$A$1:$C$28,0,IF(I26="Hory",0,IF(I26="Ledy",3,IF(I26="Písek",6,IF(I26="Skalky",9,IF(I26="Boulder",12,"chyba")))))),IF(J26="A",2,3),0)*VLOOKUP(G26,Hodnoc!$P$1:$Q$11,2,0)</f>
        <v>30</v>
      </c>
    </row>
    <row r="27" spans="1:11" ht="12.75">
      <c r="A27" s="22">
        <v>26</v>
      </c>
      <c r="B27" s="28">
        <v>39904</v>
      </c>
      <c r="C27" s="29" t="s">
        <v>142</v>
      </c>
      <c r="D27" s="30"/>
      <c r="E27" s="31" t="s">
        <v>167</v>
      </c>
      <c r="F27" s="32" t="s">
        <v>74</v>
      </c>
      <c r="G27" s="33" t="s">
        <v>143</v>
      </c>
      <c r="H27" s="34" t="s">
        <v>114</v>
      </c>
      <c r="I27" s="33" t="s">
        <v>9</v>
      </c>
      <c r="J27" s="25" t="str">
        <f t="shared" si="0"/>
        <v>B</v>
      </c>
      <c r="K27" s="26">
        <f ca="1">VLOOKUP(F27,OFFSET(Hodnoc!$A$1:$C$28,0,IF(I27="Hory",0,IF(I27="Ledy",3,IF(I27="Písek",6,IF(I27="Skalky",9,IF(I27="Boulder",12,"chyba")))))),IF(J27="A",2,3),0)*VLOOKUP(G27,Hodnoc!$P$1:$Q$11,2,0)</f>
        <v>9.1</v>
      </c>
    </row>
    <row r="28" spans="1:11" ht="12.75">
      <c r="A28" s="22">
        <v>27</v>
      </c>
      <c r="B28" s="28">
        <v>39904</v>
      </c>
      <c r="C28" s="29" t="s">
        <v>142</v>
      </c>
      <c r="D28" s="30"/>
      <c r="E28" s="31" t="s">
        <v>144</v>
      </c>
      <c r="F28" s="32">
        <v>7</v>
      </c>
      <c r="G28" s="33" t="s">
        <v>145</v>
      </c>
      <c r="H28" s="34" t="s">
        <v>114</v>
      </c>
      <c r="I28" s="33" t="s">
        <v>9</v>
      </c>
      <c r="J28" s="25" t="str">
        <f t="shared" si="0"/>
        <v>B</v>
      </c>
      <c r="K28" s="26">
        <f ca="1">VLOOKUP(F28,OFFSET(Hodnoc!$A$1:$C$28,0,IF(I28="Hory",0,IF(I28="Ledy",3,IF(I28="Písek",6,IF(I28="Skalky",9,IF(I28="Boulder",12,"chyba")))))),IF(J28="A",2,3),0)*VLOOKUP(G28,Hodnoc!$P$1:$Q$11,2,0)</f>
        <v>14</v>
      </c>
    </row>
    <row r="29" spans="1:11" ht="12.75">
      <c r="A29" s="22">
        <v>28</v>
      </c>
      <c r="B29" s="28">
        <v>39904</v>
      </c>
      <c r="C29" s="29" t="s">
        <v>142</v>
      </c>
      <c r="D29" s="30"/>
      <c r="E29" s="31" t="s">
        <v>168</v>
      </c>
      <c r="F29" s="32" t="s">
        <v>75</v>
      </c>
      <c r="G29" s="33" t="s">
        <v>40</v>
      </c>
      <c r="H29" s="34" t="s">
        <v>114</v>
      </c>
      <c r="I29" s="33" t="s">
        <v>9</v>
      </c>
      <c r="J29" s="25" t="str">
        <f t="shared" si="0"/>
        <v>A</v>
      </c>
      <c r="K29" s="26">
        <f ca="1">VLOOKUP(F29,OFFSET(Hodnoc!$A$1:$C$28,0,IF(I29="Hory",0,IF(I29="Ledy",3,IF(I29="Písek",6,IF(I29="Skalky",9,IF(I29="Boulder",12,"chyba")))))),IF(J29="A",2,3),0)*VLOOKUP(G29,Hodnoc!$P$1:$Q$11,2,0)</f>
        <v>31.5</v>
      </c>
    </row>
    <row r="30" spans="1:11" ht="12.75">
      <c r="A30" s="22">
        <v>29</v>
      </c>
      <c r="B30" s="28">
        <v>39904</v>
      </c>
      <c r="C30" s="29" t="s">
        <v>142</v>
      </c>
      <c r="D30" s="30"/>
      <c r="E30" s="31" t="s">
        <v>146</v>
      </c>
      <c r="F30" s="32" t="s">
        <v>75</v>
      </c>
      <c r="G30" s="33" t="s">
        <v>143</v>
      </c>
      <c r="H30" s="34" t="s">
        <v>114</v>
      </c>
      <c r="I30" s="33" t="s">
        <v>9</v>
      </c>
      <c r="J30" s="25" t="str">
        <f t="shared" si="0"/>
        <v>B</v>
      </c>
      <c r="K30" s="26">
        <f ca="1">VLOOKUP(F30,OFFSET(Hodnoc!$A$1:$C$28,0,IF(I30="Hory",0,IF(I30="Ledy",3,IF(I30="Písek",6,IF(I30="Skalky",9,IF(I30="Boulder",12,"chyba")))))),IF(J30="A",2,3),0)*VLOOKUP(G30,Hodnoc!$P$1:$Q$11,2,0)</f>
        <v>13</v>
      </c>
    </row>
    <row r="31" spans="1:11" ht="12.75">
      <c r="A31" s="22">
        <v>30</v>
      </c>
      <c r="B31" s="28">
        <v>39907</v>
      </c>
      <c r="C31" s="29" t="s">
        <v>147</v>
      </c>
      <c r="D31" s="30"/>
      <c r="E31" s="31" t="s">
        <v>148</v>
      </c>
      <c r="F31" s="32">
        <v>5</v>
      </c>
      <c r="G31" s="33" t="s">
        <v>40</v>
      </c>
      <c r="H31" s="34" t="s">
        <v>114</v>
      </c>
      <c r="I31" s="33" t="s">
        <v>9</v>
      </c>
      <c r="J31" s="25" t="str">
        <f t="shared" si="0"/>
        <v>A</v>
      </c>
      <c r="K31" s="26">
        <f ca="1">VLOOKUP(F31,OFFSET(Hodnoc!$A$1:$C$28,0,IF(I31="Hory",0,IF(I31="Ledy",3,IF(I31="Písek",6,IF(I31="Skalky",9,IF(I31="Boulder",12,"chyba")))))),IF(J31="A",2,3),0)*VLOOKUP(G31,Hodnoc!$P$1:$Q$11,2,0)</f>
        <v>16.5</v>
      </c>
    </row>
    <row r="32" spans="1:11" ht="12.75">
      <c r="A32" s="22">
        <v>31</v>
      </c>
      <c r="B32" s="28">
        <v>39907</v>
      </c>
      <c r="C32" s="29" t="s">
        <v>147</v>
      </c>
      <c r="D32" s="30"/>
      <c r="E32" s="31" t="s">
        <v>149</v>
      </c>
      <c r="F32" s="32">
        <v>6</v>
      </c>
      <c r="G32" s="33" t="s">
        <v>40</v>
      </c>
      <c r="H32" s="34" t="s">
        <v>114</v>
      </c>
      <c r="I32" s="33" t="s">
        <v>9</v>
      </c>
      <c r="J32" s="25" t="str">
        <f t="shared" si="0"/>
        <v>A</v>
      </c>
      <c r="K32" s="26">
        <f ca="1">VLOOKUP(F32,OFFSET(Hodnoc!$A$1:$C$28,0,IF(I32="Hory",0,IF(I32="Ledy",3,IF(I32="Písek",6,IF(I32="Skalky",9,IF(I32="Boulder",12,"chyba")))))),IF(J32="A",2,3),0)*VLOOKUP(G32,Hodnoc!$P$1:$Q$11,2,0)</f>
        <v>27</v>
      </c>
    </row>
    <row r="33" spans="1:11" ht="12.75">
      <c r="A33" s="22">
        <v>32</v>
      </c>
      <c r="B33" s="28">
        <v>39907</v>
      </c>
      <c r="C33" s="29" t="s">
        <v>147</v>
      </c>
      <c r="D33" s="30"/>
      <c r="E33" s="31" t="s">
        <v>150</v>
      </c>
      <c r="F33" s="32">
        <v>6</v>
      </c>
      <c r="G33" s="33" t="s">
        <v>40</v>
      </c>
      <c r="H33" s="34" t="s">
        <v>114</v>
      </c>
      <c r="I33" s="33" t="s">
        <v>9</v>
      </c>
      <c r="J33" s="25" t="str">
        <f t="shared" si="0"/>
        <v>A</v>
      </c>
      <c r="K33" s="26">
        <f ca="1">VLOOKUP(F33,OFFSET(Hodnoc!$A$1:$C$28,0,IF(I33="Hory",0,IF(I33="Ledy",3,IF(I33="Písek",6,IF(I33="Skalky",9,IF(I33="Boulder",12,"chyba")))))),IF(J33="A",2,3),0)*VLOOKUP(G33,Hodnoc!$P$1:$Q$11,2,0)</f>
        <v>27</v>
      </c>
    </row>
    <row r="34" spans="1:11" ht="12.75">
      <c r="A34" s="22">
        <v>33</v>
      </c>
      <c r="B34" s="28">
        <v>39907</v>
      </c>
      <c r="C34" s="29" t="s">
        <v>147</v>
      </c>
      <c r="D34" s="30"/>
      <c r="E34" s="31" t="s">
        <v>151</v>
      </c>
      <c r="F34" s="32" t="s">
        <v>76</v>
      </c>
      <c r="G34" s="33" t="s">
        <v>40</v>
      </c>
      <c r="H34" s="34" t="s">
        <v>114</v>
      </c>
      <c r="I34" s="33" t="s">
        <v>9</v>
      </c>
      <c r="J34" s="25" t="str">
        <f aca="true" t="shared" si="1" ref="J34:J65">IF(OR(G34="TR",G34="TRO"),"B","A")</f>
        <v>A</v>
      </c>
      <c r="K34" s="26">
        <f ca="1">VLOOKUP(F34,OFFSET(Hodnoc!$A$1:$C$28,0,IF(I34="Hory",0,IF(I34="Ledy",3,IF(I34="Písek",6,IF(I34="Skalky",9,IF(I34="Boulder",12,"chyba")))))),IF(J34="A",2,3),0)*VLOOKUP(G34,Hodnoc!$P$1:$Q$11,2,0)</f>
        <v>37.5</v>
      </c>
    </row>
    <row r="35" spans="1:11" ht="12.75">
      <c r="A35" s="22">
        <v>34</v>
      </c>
      <c r="B35" s="28">
        <v>39907</v>
      </c>
      <c r="C35" s="29" t="s">
        <v>147</v>
      </c>
      <c r="D35" s="30"/>
      <c r="E35" s="31" t="s">
        <v>152</v>
      </c>
      <c r="F35" s="32">
        <v>6</v>
      </c>
      <c r="G35" s="33" t="s">
        <v>39</v>
      </c>
      <c r="H35" s="34" t="s">
        <v>114</v>
      </c>
      <c r="I35" s="33" t="s">
        <v>9</v>
      </c>
      <c r="J35" s="25" t="str">
        <f t="shared" si="1"/>
        <v>A</v>
      </c>
      <c r="K35" s="26">
        <f ca="1">VLOOKUP(F35,OFFSET(Hodnoc!$A$1:$C$28,0,IF(I35="Hory",0,IF(I35="Ledy",3,IF(I35="Písek",6,IF(I35="Skalky",9,IF(I35="Boulder",12,"chyba")))))),IF(J35="A",2,3),0)*VLOOKUP(G35,Hodnoc!$P$1:$Q$11,2,0)</f>
        <v>27</v>
      </c>
    </row>
    <row r="36" spans="1:11" ht="12.75">
      <c r="A36" s="22">
        <v>35</v>
      </c>
      <c r="B36" s="28">
        <v>39914</v>
      </c>
      <c r="C36" s="29" t="s">
        <v>153</v>
      </c>
      <c r="D36" s="30" t="s">
        <v>154</v>
      </c>
      <c r="E36" s="31" t="s">
        <v>155</v>
      </c>
      <c r="F36" s="32" t="s">
        <v>73</v>
      </c>
      <c r="G36" s="33" t="s">
        <v>38</v>
      </c>
      <c r="H36" s="34" t="s">
        <v>114</v>
      </c>
      <c r="I36" s="33" t="s">
        <v>9</v>
      </c>
      <c r="J36" s="25" t="str">
        <f t="shared" si="1"/>
        <v>A</v>
      </c>
      <c r="K36" s="26">
        <f ca="1">VLOOKUP(F36,OFFSET(Hodnoc!$A$1:$C$28,0,IF(I36="Hory",0,IF(I36="Ledy",3,IF(I36="Písek",6,IF(I36="Skalky",9,IF(I36="Boulder",12,"chyba")))))),IF(J36="A",2,3),0)*VLOOKUP(G36,Hodnoc!$P$1:$Q$11,2,0)</f>
        <v>23.400000000000002</v>
      </c>
    </row>
    <row r="37" spans="1:11" ht="12.75">
      <c r="A37" s="22">
        <v>36</v>
      </c>
      <c r="B37" s="28">
        <v>39914</v>
      </c>
      <c r="C37" s="29" t="s">
        <v>153</v>
      </c>
      <c r="D37" s="30" t="s">
        <v>154</v>
      </c>
      <c r="E37" s="31" t="s">
        <v>156</v>
      </c>
      <c r="F37" s="32">
        <v>6</v>
      </c>
      <c r="G37" s="33" t="s">
        <v>38</v>
      </c>
      <c r="H37" s="34" t="s">
        <v>114</v>
      </c>
      <c r="I37" s="33" t="s">
        <v>9</v>
      </c>
      <c r="J37" s="25" t="str">
        <f t="shared" si="1"/>
        <v>A</v>
      </c>
      <c r="K37" s="26">
        <f ca="1">VLOOKUP(F37,OFFSET(Hodnoc!$A$1:$C$28,0,IF(I37="Hory",0,IF(I37="Ledy",3,IF(I37="Písek",6,IF(I37="Skalky",9,IF(I37="Boulder",12,"chyba")))))),IF(J37="A",2,3),0)*VLOOKUP(G37,Hodnoc!$P$1:$Q$11,2,0)</f>
        <v>32.4</v>
      </c>
    </row>
    <row r="38" spans="1:11" ht="12.75">
      <c r="A38" s="22">
        <v>37</v>
      </c>
      <c r="B38" s="28">
        <v>39914</v>
      </c>
      <c r="C38" s="29" t="s">
        <v>153</v>
      </c>
      <c r="D38" s="30" t="s">
        <v>154</v>
      </c>
      <c r="E38" s="31" t="s">
        <v>157</v>
      </c>
      <c r="F38" s="32">
        <v>6</v>
      </c>
      <c r="G38" s="33" t="s">
        <v>38</v>
      </c>
      <c r="H38" s="34" t="s">
        <v>114</v>
      </c>
      <c r="I38" s="33" t="s">
        <v>9</v>
      </c>
      <c r="J38" s="25" t="str">
        <f t="shared" si="1"/>
        <v>A</v>
      </c>
      <c r="K38" s="26">
        <f ca="1">VLOOKUP(F38,OFFSET(Hodnoc!$A$1:$C$28,0,IF(I38="Hory",0,IF(I38="Ledy",3,IF(I38="Písek",6,IF(I38="Skalky",9,IF(I38="Boulder",12,"chyba")))))),IF(J38="A",2,3),0)*VLOOKUP(G38,Hodnoc!$P$1:$Q$11,2,0)</f>
        <v>32.4</v>
      </c>
    </row>
    <row r="39" spans="1:11" ht="12.75">
      <c r="A39" s="22">
        <v>38</v>
      </c>
      <c r="B39" s="28">
        <v>39914</v>
      </c>
      <c r="C39" s="29" t="s">
        <v>153</v>
      </c>
      <c r="D39" s="30" t="s">
        <v>154</v>
      </c>
      <c r="E39" s="31" t="s">
        <v>158</v>
      </c>
      <c r="F39" s="32" t="s">
        <v>76</v>
      </c>
      <c r="G39" s="33" t="s">
        <v>38</v>
      </c>
      <c r="H39" s="34" t="s">
        <v>114</v>
      </c>
      <c r="I39" s="33" t="s">
        <v>9</v>
      </c>
      <c r="J39" s="25" t="str">
        <f t="shared" si="1"/>
        <v>A</v>
      </c>
      <c r="K39" s="26">
        <f ca="1">VLOOKUP(F39,OFFSET(Hodnoc!$A$1:$C$28,0,IF(I39="Hory",0,IF(I39="Ledy",3,IF(I39="Písek",6,IF(I39="Skalky",9,IF(I39="Boulder",12,"chyba")))))),IF(J39="A",2,3),0)*VLOOKUP(G39,Hodnoc!$P$1:$Q$11,2,0)</f>
        <v>45</v>
      </c>
    </row>
    <row r="40" spans="1:11" ht="12.75">
      <c r="A40" s="22">
        <v>39</v>
      </c>
      <c r="B40" s="28">
        <v>39914</v>
      </c>
      <c r="C40" s="29" t="s">
        <v>153</v>
      </c>
      <c r="D40" s="30" t="s">
        <v>154</v>
      </c>
      <c r="E40" s="31" t="s">
        <v>159</v>
      </c>
      <c r="F40" s="32">
        <v>4</v>
      </c>
      <c r="G40" s="33" t="s">
        <v>38</v>
      </c>
      <c r="H40" s="34" t="s">
        <v>114</v>
      </c>
      <c r="I40" s="33" t="s">
        <v>9</v>
      </c>
      <c r="J40" s="25" t="str">
        <f t="shared" si="1"/>
        <v>A</v>
      </c>
      <c r="K40" s="26">
        <f ca="1">VLOOKUP(F40,OFFSET(Hodnoc!$A$1:$C$28,0,IF(I40="Hory",0,IF(I40="Ledy",3,IF(I40="Písek",6,IF(I40="Skalky",9,IF(I40="Boulder",12,"chyba")))))),IF(J40="A",2,3),0)*VLOOKUP(G40,Hodnoc!$P$1:$Q$11,2,0)</f>
        <v>10.8</v>
      </c>
    </row>
    <row r="41" spans="1:11" ht="12.75">
      <c r="A41" s="22">
        <v>40</v>
      </c>
      <c r="B41" s="28">
        <v>39914</v>
      </c>
      <c r="C41" s="29" t="s">
        <v>153</v>
      </c>
      <c r="D41" s="30" t="s">
        <v>154</v>
      </c>
      <c r="E41" s="31" t="s">
        <v>160</v>
      </c>
      <c r="F41" s="32" t="s">
        <v>75</v>
      </c>
      <c r="G41" s="33" t="s">
        <v>145</v>
      </c>
      <c r="H41" s="34" t="s">
        <v>114</v>
      </c>
      <c r="I41" s="33" t="s">
        <v>9</v>
      </c>
      <c r="J41" s="25" t="str">
        <f t="shared" si="1"/>
        <v>B</v>
      </c>
      <c r="K41" s="26">
        <f ca="1">VLOOKUP(F41,OFFSET(Hodnoc!$A$1:$C$28,0,IF(I41="Hory",0,IF(I41="Ledy",3,IF(I41="Písek",6,IF(I41="Skalky",9,IF(I41="Boulder",12,"chyba")))))),IF(J41="A",2,3),0)*VLOOKUP(G41,Hodnoc!$P$1:$Q$11,2,0)</f>
        <v>10</v>
      </c>
    </row>
    <row r="42" spans="1:11" ht="12.75">
      <c r="A42" s="22">
        <v>41</v>
      </c>
      <c r="B42" s="28">
        <v>39915</v>
      </c>
      <c r="C42" s="29" t="s">
        <v>153</v>
      </c>
      <c r="D42" s="30" t="s">
        <v>161</v>
      </c>
      <c r="E42" s="31" t="s">
        <v>162</v>
      </c>
      <c r="F42" s="32" t="s">
        <v>75</v>
      </c>
      <c r="G42" s="33" t="s">
        <v>50</v>
      </c>
      <c r="H42" s="34" t="s">
        <v>114</v>
      </c>
      <c r="I42" s="33" t="s">
        <v>9</v>
      </c>
      <c r="J42" s="25" t="str">
        <f t="shared" si="1"/>
        <v>A</v>
      </c>
      <c r="K42" s="26">
        <f ca="1">VLOOKUP(F42,OFFSET(Hodnoc!$A$1:$C$28,0,IF(I42="Hory",0,IF(I42="Ledy",3,IF(I42="Písek",6,IF(I42="Skalky",9,IF(I42="Boulder",12,"chyba")))))),IF(J42="A",2,3),0)*VLOOKUP(G42,Hodnoc!$P$1:$Q$11,2,0)</f>
        <v>21</v>
      </c>
    </row>
    <row r="43" spans="1:11" ht="12.75">
      <c r="A43" s="22">
        <v>42</v>
      </c>
      <c r="B43" s="28">
        <v>39915</v>
      </c>
      <c r="C43" s="29" t="s">
        <v>153</v>
      </c>
      <c r="D43" s="30" t="s">
        <v>161</v>
      </c>
      <c r="E43" s="31" t="s">
        <v>163</v>
      </c>
      <c r="F43" s="32" t="s">
        <v>75</v>
      </c>
      <c r="G43" s="33" t="s">
        <v>145</v>
      </c>
      <c r="H43" s="34" t="s">
        <v>114</v>
      </c>
      <c r="I43" s="33" t="s">
        <v>9</v>
      </c>
      <c r="J43" s="25" t="str">
        <f t="shared" si="1"/>
        <v>B</v>
      </c>
      <c r="K43" s="26">
        <f ca="1">VLOOKUP(F43,OFFSET(Hodnoc!$A$1:$C$28,0,IF(I43="Hory",0,IF(I43="Ledy",3,IF(I43="Písek",6,IF(I43="Skalky",9,IF(I43="Boulder",12,"chyba")))))),IF(J43="A",2,3),0)*VLOOKUP(G43,Hodnoc!$P$1:$Q$11,2,0)</f>
        <v>10</v>
      </c>
    </row>
    <row r="44" spans="1:11" ht="12.75">
      <c r="A44" s="22">
        <v>43</v>
      </c>
      <c r="B44" s="28">
        <v>39915</v>
      </c>
      <c r="C44" s="29" t="s">
        <v>153</v>
      </c>
      <c r="D44" s="30" t="s">
        <v>161</v>
      </c>
      <c r="E44" s="31" t="s">
        <v>164</v>
      </c>
      <c r="F44" s="32" t="s">
        <v>55</v>
      </c>
      <c r="G44" s="33" t="s">
        <v>38</v>
      </c>
      <c r="H44" s="34" t="s">
        <v>114</v>
      </c>
      <c r="I44" s="33" t="s">
        <v>9</v>
      </c>
      <c r="J44" s="25" t="str">
        <f t="shared" si="1"/>
        <v>A</v>
      </c>
      <c r="K44" s="26">
        <f ca="1">VLOOKUP(F44,OFFSET(Hodnoc!$A$1:$C$28,0,IF(I44="Hory",0,IF(I44="Ledy",3,IF(I44="Písek",6,IF(I44="Skalky",9,IF(I44="Boulder",12,"chyba")))))),IF(J44="A",2,3),0)*VLOOKUP(G44,Hodnoc!$P$1:$Q$11,2,0)</f>
        <v>14.4</v>
      </c>
    </row>
    <row r="45" spans="1:11" ht="12.75">
      <c r="A45" s="22">
        <v>44</v>
      </c>
      <c r="B45" s="28">
        <v>39915</v>
      </c>
      <c r="C45" s="29" t="s">
        <v>153</v>
      </c>
      <c r="D45" s="30" t="s">
        <v>161</v>
      </c>
      <c r="E45" s="31" t="s">
        <v>165</v>
      </c>
      <c r="F45" s="32">
        <v>6</v>
      </c>
      <c r="G45" s="33" t="s">
        <v>145</v>
      </c>
      <c r="H45" s="34" t="s">
        <v>114</v>
      </c>
      <c r="I45" s="33" t="s">
        <v>9</v>
      </c>
      <c r="J45" s="25" t="str">
        <f t="shared" si="1"/>
        <v>B</v>
      </c>
      <c r="K45" s="26">
        <f ca="1">VLOOKUP(F45,OFFSET(Hodnoc!$A$1:$C$28,0,IF(I45="Hory",0,IF(I45="Ledy",3,IF(I45="Písek",6,IF(I45="Skalky",9,IF(I45="Boulder",12,"chyba")))))),IF(J45="A",2,3),0)*VLOOKUP(G45,Hodnoc!$P$1:$Q$11,2,0)</f>
        <v>8</v>
      </c>
    </row>
    <row r="46" spans="1:11" ht="12.75">
      <c r="A46" s="22">
        <v>45</v>
      </c>
      <c r="B46" s="28">
        <v>39935</v>
      </c>
      <c r="C46" s="29" t="s">
        <v>245</v>
      </c>
      <c r="D46" s="30" t="s">
        <v>333</v>
      </c>
      <c r="E46" s="31" t="s">
        <v>334</v>
      </c>
      <c r="F46" s="32">
        <v>6</v>
      </c>
      <c r="G46" s="33" t="s">
        <v>38</v>
      </c>
      <c r="H46" s="34" t="s">
        <v>114</v>
      </c>
      <c r="I46" s="33" t="s">
        <v>7</v>
      </c>
      <c r="J46" s="25" t="str">
        <f t="shared" si="1"/>
        <v>A</v>
      </c>
      <c r="K46" s="26">
        <f ca="1">VLOOKUP(F46,OFFSET(Hodnoc!$A$1:$C$28,0,IF(I46="Hory",0,IF(I46="Ledy",3,IF(I46="Písek",6,IF(I46="Skalky",9,IF(I46="Boulder",12,"chyba")))))),IF(J46="A",2,3),0)*VLOOKUP(G46,Hodnoc!$P$1:$Q$11,2,0)</f>
        <v>86.4</v>
      </c>
    </row>
    <row r="47" spans="1:11" ht="12.75">
      <c r="A47" s="22">
        <v>46</v>
      </c>
      <c r="B47" s="28">
        <v>39935</v>
      </c>
      <c r="C47" s="29" t="s">
        <v>245</v>
      </c>
      <c r="D47" s="30" t="s">
        <v>333</v>
      </c>
      <c r="E47" s="31" t="s">
        <v>334</v>
      </c>
      <c r="F47" s="32">
        <v>6</v>
      </c>
      <c r="G47" s="33" t="s">
        <v>38</v>
      </c>
      <c r="H47" s="34" t="s">
        <v>114</v>
      </c>
      <c r="I47" s="33" t="s">
        <v>7</v>
      </c>
      <c r="J47" s="25" t="str">
        <f t="shared" si="1"/>
        <v>A</v>
      </c>
      <c r="K47" s="26">
        <f ca="1">VLOOKUP(F47,OFFSET(Hodnoc!$A$1:$C$28,0,IF(I47="Hory",0,IF(I47="Ledy",3,IF(I47="Písek",6,IF(I47="Skalky",9,IF(I47="Boulder",12,"chyba")))))),IF(J47="A",2,3),0)*VLOOKUP(G47,Hodnoc!$P$1:$Q$11,2,0)</f>
        <v>86.4</v>
      </c>
    </row>
    <row r="48" spans="1:11" ht="12.75">
      <c r="A48" s="22">
        <v>47</v>
      </c>
      <c r="B48" s="28">
        <v>39935</v>
      </c>
      <c r="C48" s="29" t="s">
        <v>245</v>
      </c>
      <c r="D48" s="30" t="s">
        <v>333</v>
      </c>
      <c r="E48" s="31" t="s">
        <v>335</v>
      </c>
      <c r="F48" s="32" t="s">
        <v>71</v>
      </c>
      <c r="G48" s="33" t="s">
        <v>38</v>
      </c>
      <c r="H48" s="34" t="s">
        <v>114</v>
      </c>
      <c r="I48" s="33" t="s">
        <v>7</v>
      </c>
      <c r="J48" s="25" t="str">
        <f t="shared" si="1"/>
        <v>A</v>
      </c>
      <c r="K48" s="26">
        <f ca="1">VLOOKUP(F48,OFFSET(Hodnoc!$A$1:$C$28,0,IF(I48="Hory",0,IF(I48="Ledy",3,IF(I48="Písek",6,IF(I48="Skalky",9,IF(I48="Boulder",12,"chyba")))))),IF(J48="A",2,3),0)*VLOOKUP(G48,Hodnoc!$P$1:$Q$11,2,0)</f>
        <v>32.4</v>
      </c>
    </row>
    <row r="49" spans="1:11" ht="12.75">
      <c r="A49" s="22">
        <v>48</v>
      </c>
      <c r="B49" s="28">
        <v>39935</v>
      </c>
      <c r="C49" s="29" t="s">
        <v>245</v>
      </c>
      <c r="D49" s="30" t="s">
        <v>333</v>
      </c>
      <c r="E49" s="31" t="s">
        <v>335</v>
      </c>
      <c r="F49" s="32" t="s">
        <v>71</v>
      </c>
      <c r="G49" s="33" t="s">
        <v>38</v>
      </c>
      <c r="H49" s="34" t="s">
        <v>114</v>
      </c>
      <c r="I49" s="33" t="s">
        <v>7</v>
      </c>
      <c r="J49" s="25" t="str">
        <f t="shared" si="1"/>
        <v>A</v>
      </c>
      <c r="K49" s="26">
        <f ca="1">VLOOKUP(F49,OFFSET(Hodnoc!$A$1:$C$28,0,IF(I49="Hory",0,IF(I49="Ledy",3,IF(I49="Písek",6,IF(I49="Skalky",9,IF(I49="Boulder",12,"chyba")))))),IF(J49="A",2,3),0)*VLOOKUP(G49,Hodnoc!$P$1:$Q$11,2,0)</f>
        <v>32.4</v>
      </c>
    </row>
    <row r="50" spans="1:11" ht="12.75">
      <c r="A50" s="22">
        <v>49</v>
      </c>
      <c r="B50" s="28">
        <v>39935</v>
      </c>
      <c r="C50" s="29" t="s">
        <v>245</v>
      </c>
      <c r="D50" s="30" t="s">
        <v>336</v>
      </c>
      <c r="E50" s="31" t="s">
        <v>337</v>
      </c>
      <c r="F50" s="32" t="s">
        <v>73</v>
      </c>
      <c r="G50" s="33" t="s">
        <v>50</v>
      </c>
      <c r="H50" s="34" t="s">
        <v>114</v>
      </c>
      <c r="I50" s="33" t="s">
        <v>9</v>
      </c>
      <c r="J50" s="25" t="str">
        <f t="shared" si="1"/>
        <v>A</v>
      </c>
      <c r="K50" s="26">
        <f ca="1">VLOOKUP(F50,OFFSET(Hodnoc!$A$1:$C$28,0,IF(I50="Hory",0,IF(I50="Ledy",3,IF(I50="Písek",6,IF(I50="Skalky",9,IF(I50="Boulder",12,"chyba")))))),IF(J50="A",2,3),0)*VLOOKUP(G50,Hodnoc!$P$1:$Q$11,2,0)</f>
        <v>13</v>
      </c>
    </row>
    <row r="51" spans="1:11" ht="12.75">
      <c r="A51" s="22">
        <v>50</v>
      </c>
      <c r="B51" s="28">
        <v>39935</v>
      </c>
      <c r="C51" s="29" t="s">
        <v>245</v>
      </c>
      <c r="D51" s="30" t="s">
        <v>336</v>
      </c>
      <c r="E51" s="31" t="s">
        <v>338</v>
      </c>
      <c r="F51" s="32" t="s">
        <v>76</v>
      </c>
      <c r="G51" s="33" t="s">
        <v>50</v>
      </c>
      <c r="H51" s="34" t="s">
        <v>114</v>
      </c>
      <c r="I51" s="33" t="s">
        <v>9</v>
      </c>
      <c r="J51" s="25" t="str">
        <f t="shared" si="1"/>
        <v>A</v>
      </c>
      <c r="K51" s="26">
        <f ca="1">VLOOKUP(F51,OFFSET(Hodnoc!$A$1:$C$28,0,IF(I51="Hory",0,IF(I51="Ledy",3,IF(I51="Písek",6,IF(I51="Skalky",9,IF(I51="Boulder",12,"chyba")))))),IF(J51="A",2,3),0)*VLOOKUP(G51,Hodnoc!$P$1:$Q$11,2,0)</f>
        <v>25</v>
      </c>
    </row>
    <row r="52" spans="1:11" ht="12.75">
      <c r="A52" s="22">
        <v>51</v>
      </c>
      <c r="B52" s="28">
        <v>39935</v>
      </c>
      <c r="C52" s="29" t="s">
        <v>245</v>
      </c>
      <c r="D52" s="30" t="s">
        <v>336</v>
      </c>
      <c r="E52" s="31" t="s">
        <v>339</v>
      </c>
      <c r="F52" s="32" t="s">
        <v>75</v>
      </c>
      <c r="G52" s="33" t="s">
        <v>50</v>
      </c>
      <c r="H52" s="34" t="s">
        <v>114</v>
      </c>
      <c r="I52" s="33" t="s">
        <v>9</v>
      </c>
      <c r="J52" s="25" t="str">
        <f t="shared" si="1"/>
        <v>A</v>
      </c>
      <c r="K52" s="26">
        <f ca="1">VLOOKUP(F52,OFFSET(Hodnoc!$A$1:$C$28,0,IF(I52="Hory",0,IF(I52="Ledy",3,IF(I52="Písek",6,IF(I52="Skalky",9,IF(I52="Boulder",12,"chyba")))))),IF(J52="A",2,3),0)*VLOOKUP(G52,Hodnoc!$P$1:$Q$11,2,0)</f>
        <v>21</v>
      </c>
    </row>
    <row r="53" spans="1:11" ht="12.75">
      <c r="A53" s="22">
        <v>52</v>
      </c>
      <c r="B53" s="28">
        <v>39936</v>
      </c>
      <c r="C53" s="29" t="s">
        <v>245</v>
      </c>
      <c r="D53" s="30" t="s">
        <v>333</v>
      </c>
      <c r="E53" s="31" t="s">
        <v>340</v>
      </c>
      <c r="F53" s="32" t="s">
        <v>70</v>
      </c>
      <c r="G53" s="33" t="s">
        <v>38</v>
      </c>
      <c r="H53" s="34" t="s">
        <v>114</v>
      </c>
      <c r="I53" s="33" t="s">
        <v>7</v>
      </c>
      <c r="J53" s="25" t="str">
        <f t="shared" si="1"/>
        <v>A</v>
      </c>
      <c r="K53" s="26">
        <f ca="1">VLOOKUP(F53,OFFSET(Hodnoc!$A$1:$C$28,0,IF(I53="Hory",0,IF(I53="Ledy",3,IF(I53="Písek",6,IF(I53="Skalky",9,IF(I53="Boulder",12,"chyba")))))),IF(J53="A",2,3),0)*VLOOKUP(G53,Hodnoc!$P$1:$Q$11,2,0)</f>
        <v>25.2</v>
      </c>
    </row>
    <row r="54" spans="1:11" ht="12.75">
      <c r="A54" s="22">
        <v>53</v>
      </c>
      <c r="B54" s="28">
        <v>39936</v>
      </c>
      <c r="C54" s="29" t="s">
        <v>245</v>
      </c>
      <c r="D54" s="30" t="s">
        <v>333</v>
      </c>
      <c r="E54" s="31" t="s">
        <v>340</v>
      </c>
      <c r="F54" s="32">
        <v>3</v>
      </c>
      <c r="G54" s="33" t="s">
        <v>38</v>
      </c>
      <c r="H54" s="34" t="s">
        <v>114</v>
      </c>
      <c r="I54" s="33" t="s">
        <v>7</v>
      </c>
      <c r="J54" s="25" t="str">
        <f t="shared" si="1"/>
        <v>A</v>
      </c>
      <c r="K54" s="26">
        <f ca="1">VLOOKUP(F54,OFFSET(Hodnoc!$A$1:$C$28,0,IF(I54="Hory",0,IF(I54="Ledy",3,IF(I54="Písek",6,IF(I54="Skalky",9,IF(I54="Boulder",12,"chyba")))))),IF(J54="A",2,3),0)*VLOOKUP(G54,Hodnoc!$P$1:$Q$11,2,0)</f>
        <v>18</v>
      </c>
    </row>
    <row r="55" spans="1:11" ht="12.75">
      <c r="A55" s="22">
        <v>54</v>
      </c>
      <c r="B55" s="28">
        <v>39936</v>
      </c>
      <c r="C55" s="29" t="s">
        <v>245</v>
      </c>
      <c r="D55" s="30" t="s">
        <v>333</v>
      </c>
      <c r="E55" s="31" t="s">
        <v>340</v>
      </c>
      <c r="F55" s="32">
        <v>4</v>
      </c>
      <c r="G55" s="33" t="s">
        <v>38</v>
      </c>
      <c r="H55" s="34" t="s">
        <v>114</v>
      </c>
      <c r="I55" s="33" t="s">
        <v>7</v>
      </c>
      <c r="J55" s="25" t="str">
        <f t="shared" si="1"/>
        <v>A</v>
      </c>
      <c r="K55" s="26">
        <f ca="1">VLOOKUP(F55,OFFSET(Hodnoc!$A$1:$C$28,0,IF(I55="Hory",0,IF(I55="Ledy",3,IF(I55="Písek",6,IF(I55="Skalky",9,IF(I55="Boulder",12,"chyba")))))),IF(J55="A",2,3),0)*VLOOKUP(G55,Hodnoc!$P$1:$Q$11,2,0)</f>
        <v>39.6</v>
      </c>
    </row>
    <row r="56" spans="1:11" ht="12.75">
      <c r="A56" s="22">
        <v>55</v>
      </c>
      <c r="B56" s="28">
        <v>39936</v>
      </c>
      <c r="C56" s="29" t="s">
        <v>245</v>
      </c>
      <c r="D56" s="30" t="s">
        <v>333</v>
      </c>
      <c r="E56" s="31" t="s">
        <v>340</v>
      </c>
      <c r="F56" s="32" t="s">
        <v>55</v>
      </c>
      <c r="G56" s="33" t="s">
        <v>38</v>
      </c>
      <c r="H56" s="34" t="s">
        <v>114</v>
      </c>
      <c r="I56" s="33" t="s">
        <v>7</v>
      </c>
      <c r="J56" s="25" t="str">
        <f t="shared" si="1"/>
        <v>A</v>
      </c>
      <c r="K56" s="26">
        <f ca="1">VLOOKUP(F56,OFFSET(Hodnoc!$A$1:$C$28,0,IF(I56="Hory",0,IF(I56="Ledy",3,IF(I56="Písek",6,IF(I56="Skalky",9,IF(I56="Boulder",12,"chyba")))))),IF(J56="A",2,3),0)*VLOOKUP(G56,Hodnoc!$P$1:$Q$11,2,0)</f>
        <v>46.800000000000004</v>
      </c>
    </row>
    <row r="57" spans="1:11" ht="12.75">
      <c r="A57" s="22">
        <v>56</v>
      </c>
      <c r="B57" s="28">
        <v>39936</v>
      </c>
      <c r="C57" s="29" t="s">
        <v>245</v>
      </c>
      <c r="D57" s="30" t="s">
        <v>333</v>
      </c>
      <c r="E57" s="31" t="s">
        <v>340</v>
      </c>
      <c r="F57" s="32">
        <v>4</v>
      </c>
      <c r="G57" s="33" t="s">
        <v>38</v>
      </c>
      <c r="H57" s="34" t="s">
        <v>114</v>
      </c>
      <c r="I57" s="33" t="s">
        <v>7</v>
      </c>
      <c r="J57" s="25" t="str">
        <f t="shared" si="1"/>
        <v>A</v>
      </c>
      <c r="K57" s="26">
        <f ca="1">VLOOKUP(F57,OFFSET(Hodnoc!$A$1:$C$28,0,IF(I57="Hory",0,IF(I57="Ledy",3,IF(I57="Písek",6,IF(I57="Skalky",9,IF(I57="Boulder",12,"chyba")))))),IF(J57="A",2,3),0)*VLOOKUP(G57,Hodnoc!$P$1:$Q$11,2,0)</f>
        <v>39.6</v>
      </c>
    </row>
    <row r="58" spans="1:11" ht="12.75">
      <c r="A58" s="22">
        <v>57</v>
      </c>
      <c r="B58" s="28">
        <v>39936</v>
      </c>
      <c r="C58" s="29" t="s">
        <v>245</v>
      </c>
      <c r="D58" s="30" t="s">
        <v>333</v>
      </c>
      <c r="E58" s="31" t="s">
        <v>340</v>
      </c>
      <c r="F58" s="32" t="s">
        <v>70</v>
      </c>
      <c r="G58" s="33" t="s">
        <v>38</v>
      </c>
      <c r="H58" s="34" t="s">
        <v>114</v>
      </c>
      <c r="I58" s="33" t="s">
        <v>7</v>
      </c>
      <c r="J58" s="25" t="str">
        <f t="shared" si="1"/>
        <v>A</v>
      </c>
      <c r="K58" s="26">
        <f ca="1">VLOOKUP(F58,OFFSET(Hodnoc!$A$1:$C$28,0,IF(I58="Hory",0,IF(I58="Ledy",3,IF(I58="Písek",6,IF(I58="Skalky",9,IF(I58="Boulder",12,"chyba")))))),IF(J58="A",2,3),0)*VLOOKUP(G58,Hodnoc!$P$1:$Q$11,2,0)</f>
        <v>25.2</v>
      </c>
    </row>
    <row r="59" spans="1:11" ht="12.75">
      <c r="A59" s="22">
        <v>58</v>
      </c>
      <c r="B59" s="28">
        <v>39936</v>
      </c>
      <c r="C59" s="29" t="s">
        <v>245</v>
      </c>
      <c r="D59" s="30" t="s">
        <v>333</v>
      </c>
      <c r="E59" s="31" t="s">
        <v>340</v>
      </c>
      <c r="F59" s="32" t="s">
        <v>55</v>
      </c>
      <c r="G59" s="33" t="s">
        <v>38</v>
      </c>
      <c r="H59" s="34" t="s">
        <v>114</v>
      </c>
      <c r="I59" s="33" t="s">
        <v>7</v>
      </c>
      <c r="J59" s="25" t="str">
        <f t="shared" si="1"/>
        <v>A</v>
      </c>
      <c r="K59" s="26">
        <f ca="1">VLOOKUP(F59,OFFSET(Hodnoc!$A$1:$C$28,0,IF(I59="Hory",0,IF(I59="Ledy",3,IF(I59="Písek",6,IF(I59="Skalky",9,IF(I59="Boulder",12,"chyba")))))),IF(J59="A",2,3),0)*VLOOKUP(G59,Hodnoc!$P$1:$Q$11,2,0)</f>
        <v>46.800000000000004</v>
      </c>
    </row>
    <row r="60" spans="1:11" ht="12.75">
      <c r="A60" s="22">
        <v>59</v>
      </c>
      <c r="B60" s="28">
        <v>39936</v>
      </c>
      <c r="C60" s="29" t="s">
        <v>245</v>
      </c>
      <c r="D60" s="30" t="s">
        <v>341</v>
      </c>
      <c r="E60" s="31" t="s">
        <v>342</v>
      </c>
      <c r="F60" s="32">
        <v>6</v>
      </c>
      <c r="G60" s="33" t="s">
        <v>38</v>
      </c>
      <c r="H60" s="34" t="s">
        <v>114</v>
      </c>
      <c r="I60" s="33" t="s">
        <v>9</v>
      </c>
      <c r="J60" s="25" t="str">
        <f t="shared" si="1"/>
        <v>A</v>
      </c>
      <c r="K60" s="26">
        <f ca="1">VLOOKUP(F60,OFFSET(Hodnoc!$A$1:$C$28,0,IF(I60="Hory",0,IF(I60="Ledy",3,IF(I60="Písek",6,IF(I60="Skalky",9,IF(I60="Boulder",12,"chyba")))))),IF(J60="A",2,3),0)*VLOOKUP(G60,Hodnoc!$P$1:$Q$11,2,0)</f>
        <v>32.4</v>
      </c>
    </row>
    <row r="61" spans="1:11" ht="12.75">
      <c r="A61" s="22">
        <v>60</v>
      </c>
      <c r="B61" s="28">
        <v>39936</v>
      </c>
      <c r="C61" s="29" t="s">
        <v>245</v>
      </c>
      <c r="D61" s="30" t="s">
        <v>341</v>
      </c>
      <c r="E61" s="31" t="s">
        <v>343</v>
      </c>
      <c r="F61" s="32" t="s">
        <v>76</v>
      </c>
      <c r="G61" s="33" t="s">
        <v>50</v>
      </c>
      <c r="H61" s="34" t="s">
        <v>114</v>
      </c>
      <c r="I61" s="33" t="s">
        <v>9</v>
      </c>
      <c r="J61" s="25" t="str">
        <f t="shared" si="1"/>
        <v>A</v>
      </c>
      <c r="K61" s="26">
        <f ca="1">VLOOKUP(F61,OFFSET(Hodnoc!$A$1:$C$28,0,IF(I61="Hory",0,IF(I61="Ledy",3,IF(I61="Písek",6,IF(I61="Skalky",9,IF(I61="Boulder",12,"chyba")))))),IF(J61="A",2,3),0)*VLOOKUP(G61,Hodnoc!$P$1:$Q$11,2,0)</f>
        <v>25</v>
      </c>
    </row>
    <row r="62" spans="1:11" ht="12.75">
      <c r="A62" s="22">
        <v>61</v>
      </c>
      <c r="B62" s="28">
        <v>39936</v>
      </c>
      <c r="C62" s="29" t="s">
        <v>245</v>
      </c>
      <c r="D62" s="30" t="s">
        <v>341</v>
      </c>
      <c r="E62" s="31" t="s">
        <v>343</v>
      </c>
      <c r="F62" s="32" t="s">
        <v>75</v>
      </c>
      <c r="G62" s="33" t="s">
        <v>40</v>
      </c>
      <c r="H62" s="34" t="s">
        <v>114</v>
      </c>
      <c r="I62" s="33" t="s">
        <v>9</v>
      </c>
      <c r="J62" s="25" t="str">
        <f t="shared" si="1"/>
        <v>A</v>
      </c>
      <c r="K62" s="26">
        <f ca="1">VLOOKUP(F62,OFFSET(Hodnoc!$A$1:$C$28,0,IF(I62="Hory",0,IF(I62="Ledy",3,IF(I62="Písek",6,IF(I62="Skalky",9,IF(I62="Boulder",12,"chyba")))))),IF(J62="A",2,3),0)*VLOOKUP(G62,Hodnoc!$P$1:$Q$11,2,0)</f>
        <v>31.5</v>
      </c>
    </row>
    <row r="63" spans="1:11" ht="12.75">
      <c r="A63" s="22">
        <v>62</v>
      </c>
      <c r="B63" s="28">
        <v>39936</v>
      </c>
      <c r="C63" s="29" t="s">
        <v>245</v>
      </c>
      <c r="D63" s="30" t="s">
        <v>341</v>
      </c>
      <c r="E63" s="31" t="s">
        <v>344</v>
      </c>
      <c r="F63" s="32" t="s">
        <v>74</v>
      </c>
      <c r="G63" s="33" t="s">
        <v>40</v>
      </c>
      <c r="H63" s="34" t="s">
        <v>114</v>
      </c>
      <c r="I63" s="33" t="s">
        <v>9</v>
      </c>
      <c r="J63" s="25" t="str">
        <f t="shared" si="1"/>
        <v>A</v>
      </c>
      <c r="K63" s="26">
        <f ca="1">VLOOKUP(F63,OFFSET(Hodnoc!$A$1:$C$28,0,IF(I63="Hory",0,IF(I63="Ledy",3,IF(I63="Písek",6,IF(I63="Skalky",9,IF(I63="Boulder",12,"chyba")))))),IF(J63="A",2,3),0)*VLOOKUP(G63,Hodnoc!$P$1:$Q$11,2,0)</f>
        <v>24</v>
      </c>
    </row>
    <row r="64" spans="1:11" ht="12.75">
      <c r="A64" s="22">
        <v>63</v>
      </c>
      <c r="B64" s="28">
        <v>39936</v>
      </c>
      <c r="C64" s="29" t="s">
        <v>245</v>
      </c>
      <c r="D64" s="30" t="s">
        <v>341</v>
      </c>
      <c r="E64" s="31" t="s">
        <v>345</v>
      </c>
      <c r="F64" s="32">
        <v>6</v>
      </c>
      <c r="G64" s="33" t="s">
        <v>38</v>
      </c>
      <c r="H64" s="34" t="s">
        <v>114</v>
      </c>
      <c r="I64" s="33" t="s">
        <v>9</v>
      </c>
      <c r="J64" s="25" t="str">
        <f t="shared" si="1"/>
        <v>A</v>
      </c>
      <c r="K64" s="26">
        <f ca="1">VLOOKUP(F64,OFFSET(Hodnoc!$A$1:$C$28,0,IF(I64="Hory",0,IF(I64="Ledy",3,IF(I64="Písek",6,IF(I64="Skalky",9,IF(I64="Boulder",12,"chyba")))))),IF(J64="A",2,3),0)*VLOOKUP(G64,Hodnoc!$P$1:$Q$11,2,0)</f>
        <v>32.4</v>
      </c>
    </row>
    <row r="65" spans="1:11" ht="12.75">
      <c r="A65" s="22">
        <v>64</v>
      </c>
      <c r="B65" s="28">
        <v>39937</v>
      </c>
      <c r="C65" s="29" t="s">
        <v>245</v>
      </c>
      <c r="D65" s="30" t="s">
        <v>346</v>
      </c>
      <c r="E65" s="31" t="s">
        <v>347</v>
      </c>
      <c r="F65" s="32">
        <v>6</v>
      </c>
      <c r="G65" s="33" t="s">
        <v>38</v>
      </c>
      <c r="H65" s="34" t="s">
        <v>114</v>
      </c>
      <c r="I65" s="33" t="s">
        <v>9</v>
      </c>
      <c r="J65" s="25" t="str">
        <f t="shared" si="1"/>
        <v>A</v>
      </c>
      <c r="K65" s="26">
        <f ca="1">VLOOKUP(F65,OFFSET(Hodnoc!$A$1:$C$28,0,IF(I65="Hory",0,IF(I65="Ledy",3,IF(I65="Písek",6,IF(I65="Skalky",9,IF(I65="Boulder",12,"chyba")))))),IF(J65="A",2,3),0)*VLOOKUP(G65,Hodnoc!$P$1:$Q$11,2,0)</f>
        <v>32.4</v>
      </c>
    </row>
    <row r="66" spans="1:11" ht="12.75">
      <c r="A66" s="22">
        <v>65</v>
      </c>
      <c r="B66" s="28">
        <v>39937</v>
      </c>
      <c r="C66" s="29" t="s">
        <v>245</v>
      </c>
      <c r="D66" s="30" t="s">
        <v>346</v>
      </c>
      <c r="E66" s="31" t="s">
        <v>348</v>
      </c>
      <c r="F66" s="32" t="s">
        <v>76</v>
      </c>
      <c r="G66" s="33" t="s">
        <v>38</v>
      </c>
      <c r="H66" s="34" t="s">
        <v>114</v>
      </c>
      <c r="I66" s="33" t="s">
        <v>9</v>
      </c>
      <c r="J66" s="25" t="str">
        <f aca="true" t="shared" si="2" ref="J66:J97">IF(OR(G66="TR",G66="TRO"),"B","A")</f>
        <v>A</v>
      </c>
      <c r="K66" s="26">
        <f ca="1">VLOOKUP(F66,OFFSET(Hodnoc!$A$1:$C$28,0,IF(I66="Hory",0,IF(I66="Ledy",3,IF(I66="Písek",6,IF(I66="Skalky",9,IF(I66="Boulder",12,"chyba")))))),IF(J66="A",2,3),0)*VLOOKUP(G66,Hodnoc!$P$1:$Q$11,2,0)</f>
        <v>45</v>
      </c>
    </row>
    <row r="67" spans="1:11" ht="12.75">
      <c r="A67" s="22">
        <v>66</v>
      </c>
      <c r="B67" s="28">
        <v>39937</v>
      </c>
      <c r="C67" s="29" t="s">
        <v>245</v>
      </c>
      <c r="D67" s="30" t="s">
        <v>346</v>
      </c>
      <c r="E67" s="31" t="s">
        <v>349</v>
      </c>
      <c r="F67" s="32">
        <v>6</v>
      </c>
      <c r="G67" s="33" t="s">
        <v>38</v>
      </c>
      <c r="H67" s="34" t="s">
        <v>114</v>
      </c>
      <c r="I67" s="33" t="s">
        <v>9</v>
      </c>
      <c r="J67" s="25" t="str">
        <f t="shared" si="2"/>
        <v>A</v>
      </c>
      <c r="K67" s="26">
        <f ca="1">VLOOKUP(F67,OFFSET(Hodnoc!$A$1:$C$28,0,IF(I67="Hory",0,IF(I67="Ledy",3,IF(I67="Písek",6,IF(I67="Skalky",9,IF(I67="Boulder",12,"chyba")))))),IF(J67="A",2,3),0)*VLOOKUP(G67,Hodnoc!$P$1:$Q$11,2,0)</f>
        <v>32.4</v>
      </c>
    </row>
    <row r="68" spans="1:11" ht="12.75">
      <c r="A68" s="22">
        <v>67</v>
      </c>
      <c r="B68" s="28">
        <v>39937</v>
      </c>
      <c r="C68" s="29" t="s">
        <v>245</v>
      </c>
      <c r="D68" s="30" t="s">
        <v>346</v>
      </c>
      <c r="E68" s="31" t="s">
        <v>350</v>
      </c>
      <c r="F68" s="32">
        <v>5</v>
      </c>
      <c r="G68" s="33" t="s">
        <v>38</v>
      </c>
      <c r="H68" s="34" t="s">
        <v>114</v>
      </c>
      <c r="I68" s="33" t="s">
        <v>9</v>
      </c>
      <c r="J68" s="25" t="str">
        <f t="shared" si="2"/>
        <v>A</v>
      </c>
      <c r="K68" s="26">
        <f ca="1">VLOOKUP(F68,OFFSET(Hodnoc!$A$1:$C$28,0,IF(I68="Hory",0,IF(I68="Ledy",3,IF(I68="Písek",6,IF(I68="Skalky",9,IF(I68="Boulder",12,"chyba")))))),IF(J68="A",2,3),0)*VLOOKUP(G68,Hodnoc!$P$1:$Q$11,2,0)</f>
        <v>19.8</v>
      </c>
    </row>
    <row r="69" spans="1:11" ht="12.75">
      <c r="A69" s="22">
        <v>68</v>
      </c>
      <c r="B69" s="28">
        <v>39937</v>
      </c>
      <c r="C69" s="29" t="s">
        <v>245</v>
      </c>
      <c r="D69" s="30" t="s">
        <v>346</v>
      </c>
      <c r="E69" s="31" t="s">
        <v>351</v>
      </c>
      <c r="F69" s="32" t="s">
        <v>74</v>
      </c>
      <c r="G69" s="33" t="s">
        <v>38</v>
      </c>
      <c r="H69" s="34" t="s">
        <v>114</v>
      </c>
      <c r="I69" s="33" t="s">
        <v>9</v>
      </c>
      <c r="J69" s="25" t="str">
        <f t="shared" si="2"/>
        <v>A</v>
      </c>
      <c r="K69" s="26">
        <f ca="1">VLOOKUP(F69,OFFSET(Hodnoc!$A$1:$C$28,0,IF(I69="Hory",0,IF(I69="Ledy",3,IF(I69="Písek",6,IF(I69="Skalky",9,IF(I69="Boulder",12,"chyba")))))),IF(J69="A",2,3),0)*VLOOKUP(G69,Hodnoc!$P$1:$Q$11,2,0)</f>
        <v>28.8</v>
      </c>
    </row>
    <row r="70" spans="1:11" ht="12.75">
      <c r="A70" s="22">
        <v>69</v>
      </c>
      <c r="B70" s="28">
        <v>39938</v>
      </c>
      <c r="C70" s="29" t="s">
        <v>245</v>
      </c>
      <c r="D70" s="30" t="s">
        <v>352</v>
      </c>
      <c r="E70" s="31" t="s">
        <v>353</v>
      </c>
      <c r="F70" s="32">
        <v>7</v>
      </c>
      <c r="G70" s="33" t="s">
        <v>50</v>
      </c>
      <c r="H70" s="34" t="s">
        <v>114</v>
      </c>
      <c r="I70" s="33" t="s">
        <v>9</v>
      </c>
      <c r="J70" s="25" t="str">
        <f t="shared" si="2"/>
        <v>A</v>
      </c>
      <c r="K70" s="26">
        <f ca="1">VLOOKUP(F70,OFFSET(Hodnoc!$A$1:$C$28,0,IF(I70="Hory",0,IF(I70="Ledy",3,IF(I70="Písek",6,IF(I70="Skalky",9,IF(I70="Boulder",12,"chyba")))))),IF(J70="A",2,3),0)*VLOOKUP(G70,Hodnoc!$P$1:$Q$11,2,0)</f>
        <v>29</v>
      </c>
    </row>
    <row r="71" spans="1:11" ht="12.75">
      <c r="A71" s="22">
        <v>70</v>
      </c>
      <c r="B71" s="28">
        <v>39938</v>
      </c>
      <c r="C71" s="29" t="s">
        <v>245</v>
      </c>
      <c r="D71" s="30" t="s">
        <v>352</v>
      </c>
      <c r="E71" s="31" t="s">
        <v>353</v>
      </c>
      <c r="F71" s="32">
        <v>7</v>
      </c>
      <c r="G71" s="33" t="s">
        <v>50</v>
      </c>
      <c r="H71" s="34" t="s">
        <v>114</v>
      </c>
      <c r="I71" s="33" t="s">
        <v>9</v>
      </c>
      <c r="J71" s="25" t="str">
        <f t="shared" si="2"/>
        <v>A</v>
      </c>
      <c r="K71" s="26">
        <f ca="1">VLOOKUP(F71,OFFSET(Hodnoc!$A$1:$C$28,0,IF(I71="Hory",0,IF(I71="Ledy",3,IF(I71="Písek",6,IF(I71="Skalky",9,IF(I71="Boulder",12,"chyba")))))),IF(J71="A",2,3),0)*VLOOKUP(G71,Hodnoc!$P$1:$Q$11,2,0)</f>
        <v>29</v>
      </c>
    </row>
    <row r="72" spans="1:11" ht="12.75">
      <c r="A72" s="22">
        <v>71</v>
      </c>
      <c r="B72" s="28">
        <v>39938</v>
      </c>
      <c r="C72" s="29" t="s">
        <v>245</v>
      </c>
      <c r="D72" s="30" t="s">
        <v>352</v>
      </c>
      <c r="E72" s="31" t="s">
        <v>354</v>
      </c>
      <c r="F72" s="32">
        <v>6</v>
      </c>
      <c r="G72" s="33" t="s">
        <v>38</v>
      </c>
      <c r="H72" s="34" t="s">
        <v>114</v>
      </c>
      <c r="I72" s="33" t="s">
        <v>9</v>
      </c>
      <c r="J72" s="25" t="str">
        <f t="shared" si="2"/>
        <v>A</v>
      </c>
      <c r="K72" s="26">
        <f ca="1">VLOOKUP(F72,OFFSET(Hodnoc!$A$1:$C$28,0,IF(I72="Hory",0,IF(I72="Ledy",3,IF(I72="Písek",6,IF(I72="Skalky",9,IF(I72="Boulder",12,"chyba")))))),IF(J72="A",2,3),0)*VLOOKUP(G72,Hodnoc!$P$1:$Q$11,2,0)</f>
        <v>32.4</v>
      </c>
    </row>
    <row r="73" spans="1:11" ht="12.75">
      <c r="A73" s="22">
        <v>72</v>
      </c>
      <c r="B73" s="28">
        <v>39938</v>
      </c>
      <c r="C73" s="29" t="s">
        <v>245</v>
      </c>
      <c r="D73" s="30" t="s">
        <v>352</v>
      </c>
      <c r="E73" s="31" t="s">
        <v>355</v>
      </c>
      <c r="F73" s="32" t="s">
        <v>76</v>
      </c>
      <c r="G73" s="33" t="s">
        <v>50</v>
      </c>
      <c r="H73" s="34" t="s">
        <v>114</v>
      </c>
      <c r="I73" s="33" t="s">
        <v>9</v>
      </c>
      <c r="J73" s="25" t="str">
        <f t="shared" si="2"/>
        <v>A</v>
      </c>
      <c r="K73" s="26">
        <f ca="1">VLOOKUP(F73,OFFSET(Hodnoc!$A$1:$C$28,0,IF(I73="Hory",0,IF(I73="Ledy",3,IF(I73="Písek",6,IF(I73="Skalky",9,IF(I73="Boulder",12,"chyba")))))),IF(J73="A",2,3),0)*VLOOKUP(G73,Hodnoc!$P$1:$Q$11,2,0)</f>
        <v>25</v>
      </c>
    </row>
    <row r="74" spans="1:11" ht="12.75">
      <c r="A74" s="22">
        <v>73</v>
      </c>
      <c r="B74" s="28">
        <v>39938</v>
      </c>
      <c r="C74" s="29" t="s">
        <v>245</v>
      </c>
      <c r="D74" s="30" t="s">
        <v>352</v>
      </c>
      <c r="E74" s="31" t="s">
        <v>356</v>
      </c>
      <c r="F74" s="32">
        <v>4</v>
      </c>
      <c r="G74" s="33" t="s">
        <v>38</v>
      </c>
      <c r="H74" s="34" t="s">
        <v>114</v>
      </c>
      <c r="I74" s="33" t="s">
        <v>9</v>
      </c>
      <c r="J74" s="25" t="str">
        <f t="shared" si="2"/>
        <v>A</v>
      </c>
      <c r="K74" s="26">
        <f ca="1">VLOOKUP(F74,OFFSET(Hodnoc!$A$1:$C$28,0,IF(I74="Hory",0,IF(I74="Ledy",3,IF(I74="Písek",6,IF(I74="Skalky",9,IF(I74="Boulder",12,"chyba")))))),IF(J74="A",2,3),0)*VLOOKUP(G74,Hodnoc!$P$1:$Q$11,2,0)</f>
        <v>10.8</v>
      </c>
    </row>
    <row r="75" spans="1:11" ht="12.75">
      <c r="A75" s="22">
        <v>74</v>
      </c>
      <c r="B75" s="28">
        <v>39938</v>
      </c>
      <c r="C75" s="29" t="s">
        <v>245</v>
      </c>
      <c r="D75" s="30" t="s">
        <v>352</v>
      </c>
      <c r="E75" s="31" t="s">
        <v>357</v>
      </c>
      <c r="F75" s="32" t="s">
        <v>75</v>
      </c>
      <c r="G75" s="33" t="s">
        <v>38</v>
      </c>
      <c r="H75" s="34" t="s">
        <v>114</v>
      </c>
      <c r="I75" s="33" t="s">
        <v>9</v>
      </c>
      <c r="J75" s="25" t="str">
        <f t="shared" si="2"/>
        <v>A</v>
      </c>
      <c r="K75" s="26">
        <f ca="1">VLOOKUP(F75,OFFSET(Hodnoc!$A$1:$C$28,0,IF(I75="Hory",0,IF(I75="Ledy",3,IF(I75="Písek",6,IF(I75="Skalky",9,IF(I75="Boulder",12,"chyba")))))),IF(J75="A",2,3),0)*VLOOKUP(G75,Hodnoc!$P$1:$Q$11,2,0)</f>
        <v>37.800000000000004</v>
      </c>
    </row>
    <row r="76" spans="1:11" ht="12.75">
      <c r="A76" s="22">
        <v>75</v>
      </c>
      <c r="B76" s="28">
        <v>39938</v>
      </c>
      <c r="C76" s="29" t="s">
        <v>245</v>
      </c>
      <c r="D76" s="30" t="s">
        <v>352</v>
      </c>
      <c r="E76" s="31" t="s">
        <v>121</v>
      </c>
      <c r="F76" s="32">
        <v>7</v>
      </c>
      <c r="G76" s="33" t="s">
        <v>145</v>
      </c>
      <c r="H76" s="34" t="s">
        <v>114</v>
      </c>
      <c r="I76" s="33" t="s">
        <v>9</v>
      </c>
      <c r="J76" s="25" t="str">
        <f t="shared" si="2"/>
        <v>B</v>
      </c>
      <c r="K76" s="26">
        <f ca="1">VLOOKUP(F76,OFFSET(Hodnoc!$A$1:$C$28,0,IF(I76="Hory",0,IF(I76="Ledy",3,IF(I76="Písek",6,IF(I76="Skalky",9,IF(I76="Boulder",12,"chyba")))))),IF(J76="A",2,3),0)*VLOOKUP(G76,Hodnoc!$P$1:$Q$11,2,0)</f>
        <v>14</v>
      </c>
    </row>
    <row r="77" spans="1:11" ht="12.75">
      <c r="A77" s="22">
        <v>76</v>
      </c>
      <c r="B77" s="28">
        <v>39939</v>
      </c>
      <c r="C77" s="29" t="s">
        <v>245</v>
      </c>
      <c r="D77" s="30" t="s">
        <v>333</v>
      </c>
      <c r="E77" s="31" t="s">
        <v>335</v>
      </c>
      <c r="F77" s="32">
        <v>3</v>
      </c>
      <c r="G77" s="33" t="s">
        <v>38</v>
      </c>
      <c r="H77" s="34" t="s">
        <v>114</v>
      </c>
      <c r="I77" s="33" t="s">
        <v>7</v>
      </c>
      <c r="J77" s="25" t="str">
        <f t="shared" si="2"/>
        <v>A</v>
      </c>
      <c r="K77" s="26">
        <f ca="1">VLOOKUP(F77,OFFSET(Hodnoc!$A$1:$C$28,0,IF(I77="Hory",0,IF(I77="Ledy",3,IF(I77="Písek",6,IF(I77="Skalky",9,IF(I77="Boulder",12,"chyba")))))),IF(J77="A",2,3),0)*VLOOKUP(G77,Hodnoc!$P$1:$Q$11,2,0)</f>
        <v>18</v>
      </c>
    </row>
    <row r="78" spans="1:11" ht="12.75">
      <c r="A78" s="22">
        <v>77</v>
      </c>
      <c r="B78" s="28">
        <v>39939</v>
      </c>
      <c r="C78" s="29" t="s">
        <v>245</v>
      </c>
      <c r="D78" s="30" t="s">
        <v>333</v>
      </c>
      <c r="E78" s="31" t="s">
        <v>335</v>
      </c>
      <c r="F78" s="32">
        <v>4</v>
      </c>
      <c r="G78" s="33" t="s">
        <v>38</v>
      </c>
      <c r="H78" s="34" t="s">
        <v>114</v>
      </c>
      <c r="I78" s="33" t="s">
        <v>7</v>
      </c>
      <c r="J78" s="25" t="str">
        <f t="shared" si="2"/>
        <v>A</v>
      </c>
      <c r="K78" s="26">
        <f ca="1">VLOOKUP(F78,OFFSET(Hodnoc!$A$1:$C$28,0,IF(I78="Hory",0,IF(I78="Ledy",3,IF(I78="Písek",6,IF(I78="Skalky",9,IF(I78="Boulder",12,"chyba")))))),IF(J78="A",2,3),0)*VLOOKUP(G78,Hodnoc!$P$1:$Q$11,2,0)</f>
        <v>39.6</v>
      </c>
    </row>
    <row r="79" spans="1:11" ht="12.75">
      <c r="A79" s="22">
        <v>78</v>
      </c>
      <c r="B79" s="28">
        <v>39939</v>
      </c>
      <c r="C79" s="29" t="s">
        <v>245</v>
      </c>
      <c r="D79" s="30" t="s">
        <v>333</v>
      </c>
      <c r="E79" s="31" t="s">
        <v>335</v>
      </c>
      <c r="F79" s="32">
        <v>4</v>
      </c>
      <c r="G79" s="33" t="s">
        <v>39</v>
      </c>
      <c r="H79" s="34" t="s">
        <v>114</v>
      </c>
      <c r="I79" s="33" t="s">
        <v>7</v>
      </c>
      <c r="J79" s="25" t="str">
        <f t="shared" si="2"/>
        <v>A</v>
      </c>
      <c r="K79" s="26">
        <f ca="1">VLOOKUP(F79,OFFSET(Hodnoc!$A$1:$C$28,0,IF(I79="Hory",0,IF(I79="Ledy",3,IF(I79="Písek",6,IF(I79="Skalky",9,IF(I79="Boulder",12,"chyba")))))),IF(J79="A",2,3),0)*VLOOKUP(G79,Hodnoc!$P$1:$Q$11,2,0)</f>
        <v>33</v>
      </c>
    </row>
    <row r="80" spans="1:11" ht="12.75">
      <c r="A80" s="22">
        <v>79</v>
      </c>
      <c r="B80" s="28">
        <v>39939</v>
      </c>
      <c r="C80" s="29" t="s">
        <v>245</v>
      </c>
      <c r="D80" s="30" t="s">
        <v>333</v>
      </c>
      <c r="E80" s="31" t="s">
        <v>335</v>
      </c>
      <c r="F80" s="32">
        <v>4</v>
      </c>
      <c r="G80" s="33" t="s">
        <v>39</v>
      </c>
      <c r="H80" s="34" t="s">
        <v>114</v>
      </c>
      <c r="I80" s="33" t="s">
        <v>7</v>
      </c>
      <c r="J80" s="25" t="str">
        <f t="shared" si="2"/>
        <v>A</v>
      </c>
      <c r="K80" s="26">
        <f ca="1">VLOOKUP(F80,OFFSET(Hodnoc!$A$1:$C$28,0,IF(I80="Hory",0,IF(I80="Ledy",3,IF(I80="Písek",6,IF(I80="Skalky",9,IF(I80="Boulder",12,"chyba")))))),IF(J80="A",2,3),0)*VLOOKUP(G80,Hodnoc!$P$1:$Q$11,2,0)</f>
        <v>33</v>
      </c>
    </row>
    <row r="81" spans="1:11" ht="12.75">
      <c r="A81" s="22">
        <v>80</v>
      </c>
      <c r="B81" s="28">
        <v>39939</v>
      </c>
      <c r="C81" s="29" t="s">
        <v>245</v>
      </c>
      <c r="D81" s="30" t="s">
        <v>333</v>
      </c>
      <c r="E81" s="31" t="s">
        <v>335</v>
      </c>
      <c r="F81" s="32">
        <v>4</v>
      </c>
      <c r="G81" s="33" t="s">
        <v>38</v>
      </c>
      <c r="H81" s="34" t="s">
        <v>114</v>
      </c>
      <c r="I81" s="33" t="s">
        <v>7</v>
      </c>
      <c r="J81" s="25" t="str">
        <f t="shared" si="2"/>
        <v>A</v>
      </c>
      <c r="K81" s="26">
        <f ca="1">VLOOKUP(F81,OFFSET(Hodnoc!$A$1:$C$28,0,IF(I81="Hory",0,IF(I81="Ledy",3,IF(I81="Písek",6,IF(I81="Skalky",9,IF(I81="Boulder",12,"chyba")))))),IF(J81="A",2,3),0)*VLOOKUP(G81,Hodnoc!$P$1:$Q$11,2,0)</f>
        <v>39.6</v>
      </c>
    </row>
    <row r="82" spans="1:11" ht="12.75">
      <c r="A82" s="22">
        <v>81</v>
      </c>
      <c r="B82" s="28">
        <v>39939</v>
      </c>
      <c r="C82" s="29" t="s">
        <v>245</v>
      </c>
      <c r="D82" s="30" t="s">
        <v>333</v>
      </c>
      <c r="E82" s="31" t="s">
        <v>335</v>
      </c>
      <c r="F82" s="32">
        <v>4</v>
      </c>
      <c r="G82" s="33" t="s">
        <v>38</v>
      </c>
      <c r="H82" s="34" t="s">
        <v>114</v>
      </c>
      <c r="I82" s="33" t="s">
        <v>7</v>
      </c>
      <c r="J82" s="25" t="str">
        <f t="shared" si="2"/>
        <v>A</v>
      </c>
      <c r="K82" s="26">
        <f ca="1">VLOOKUP(F82,OFFSET(Hodnoc!$A$1:$C$28,0,IF(I82="Hory",0,IF(I82="Ledy",3,IF(I82="Písek",6,IF(I82="Skalky",9,IF(I82="Boulder",12,"chyba")))))),IF(J82="A",2,3),0)*VLOOKUP(G82,Hodnoc!$P$1:$Q$11,2,0)</f>
        <v>39.6</v>
      </c>
    </row>
    <row r="83" spans="1:11" ht="12.75">
      <c r="A83" s="22">
        <v>82</v>
      </c>
      <c r="B83" s="28">
        <v>39939</v>
      </c>
      <c r="C83" s="29" t="s">
        <v>245</v>
      </c>
      <c r="D83" s="30" t="s">
        <v>333</v>
      </c>
      <c r="E83" s="31" t="s">
        <v>335</v>
      </c>
      <c r="F83" s="32">
        <v>6</v>
      </c>
      <c r="G83" s="33" t="s">
        <v>38</v>
      </c>
      <c r="H83" s="34" t="s">
        <v>114</v>
      </c>
      <c r="I83" s="33" t="s">
        <v>7</v>
      </c>
      <c r="J83" s="25" t="str">
        <f t="shared" si="2"/>
        <v>A</v>
      </c>
      <c r="K83" s="26">
        <f ca="1">VLOOKUP(F83,OFFSET(Hodnoc!$A$1:$C$28,0,IF(I83="Hory",0,IF(I83="Ledy",3,IF(I83="Písek",6,IF(I83="Skalky",9,IF(I83="Boulder",12,"chyba")))))),IF(J83="A",2,3),0)*VLOOKUP(G83,Hodnoc!$P$1:$Q$11,2,0)</f>
        <v>86.4</v>
      </c>
    </row>
    <row r="84" spans="1:11" ht="12.75">
      <c r="A84" s="22">
        <v>83</v>
      </c>
      <c r="B84" s="28">
        <v>39939</v>
      </c>
      <c r="C84" s="29" t="s">
        <v>245</v>
      </c>
      <c r="D84" s="30" t="s">
        <v>333</v>
      </c>
      <c r="E84" s="31" t="s">
        <v>335</v>
      </c>
      <c r="F84" s="32" t="s">
        <v>55</v>
      </c>
      <c r="G84" s="33" t="s">
        <v>38</v>
      </c>
      <c r="H84" s="34" t="s">
        <v>114</v>
      </c>
      <c r="I84" s="33" t="s">
        <v>7</v>
      </c>
      <c r="J84" s="25" t="str">
        <f t="shared" si="2"/>
        <v>A</v>
      </c>
      <c r="K84" s="26">
        <f ca="1">VLOOKUP(F84,OFFSET(Hodnoc!$A$1:$C$28,0,IF(I84="Hory",0,IF(I84="Ledy",3,IF(I84="Písek",6,IF(I84="Skalky",9,IF(I84="Boulder",12,"chyba")))))),IF(J84="A",2,3),0)*VLOOKUP(G84,Hodnoc!$P$1:$Q$11,2,0)</f>
        <v>46.800000000000004</v>
      </c>
    </row>
    <row r="85" spans="1:11" ht="12.75">
      <c r="A85" s="22">
        <v>84</v>
      </c>
      <c r="B85" s="28">
        <v>39939</v>
      </c>
      <c r="C85" s="29" t="s">
        <v>245</v>
      </c>
      <c r="D85" s="30" t="s">
        <v>333</v>
      </c>
      <c r="E85" s="31" t="s">
        <v>335</v>
      </c>
      <c r="F85" s="32" t="s">
        <v>55</v>
      </c>
      <c r="G85" s="33" t="s">
        <v>38</v>
      </c>
      <c r="H85" s="34" t="s">
        <v>114</v>
      </c>
      <c r="I85" s="33" t="s">
        <v>7</v>
      </c>
      <c r="J85" s="25" t="str">
        <f t="shared" si="2"/>
        <v>A</v>
      </c>
      <c r="K85" s="26">
        <f ca="1">VLOOKUP(F85,OFFSET(Hodnoc!$A$1:$C$28,0,IF(I85="Hory",0,IF(I85="Ledy",3,IF(I85="Písek",6,IF(I85="Skalky",9,IF(I85="Boulder",12,"chyba")))))),IF(J85="A",2,3),0)*VLOOKUP(G85,Hodnoc!$P$1:$Q$11,2,0)</f>
        <v>46.800000000000004</v>
      </c>
    </row>
    <row r="86" spans="1:11" ht="12.75">
      <c r="A86" s="22">
        <v>85</v>
      </c>
      <c r="B86" s="28">
        <v>39939</v>
      </c>
      <c r="C86" s="29" t="s">
        <v>245</v>
      </c>
      <c r="D86" s="30" t="s">
        <v>333</v>
      </c>
      <c r="E86" s="31" t="s">
        <v>335</v>
      </c>
      <c r="F86" s="32" t="s">
        <v>71</v>
      </c>
      <c r="G86" s="33" t="s">
        <v>38</v>
      </c>
      <c r="H86" s="34" t="s">
        <v>114</v>
      </c>
      <c r="I86" s="33" t="s">
        <v>7</v>
      </c>
      <c r="J86" s="25" t="str">
        <f t="shared" si="2"/>
        <v>A</v>
      </c>
      <c r="K86" s="26">
        <f ca="1">VLOOKUP(F86,OFFSET(Hodnoc!$A$1:$C$28,0,IF(I86="Hory",0,IF(I86="Ledy",3,IF(I86="Písek",6,IF(I86="Skalky",9,IF(I86="Boulder",12,"chyba")))))),IF(J86="A",2,3),0)*VLOOKUP(G86,Hodnoc!$P$1:$Q$11,2,0)</f>
        <v>32.4</v>
      </c>
    </row>
    <row r="87" spans="1:11" ht="12.75">
      <c r="A87" s="22">
        <v>86</v>
      </c>
      <c r="B87" s="28">
        <v>39939</v>
      </c>
      <c r="C87" s="29" t="s">
        <v>245</v>
      </c>
      <c r="D87" s="30" t="s">
        <v>333</v>
      </c>
      <c r="E87" s="31" t="s">
        <v>335</v>
      </c>
      <c r="F87" s="32" t="s">
        <v>55</v>
      </c>
      <c r="G87" s="33" t="s">
        <v>38</v>
      </c>
      <c r="H87" s="34" t="s">
        <v>114</v>
      </c>
      <c r="I87" s="33" t="s">
        <v>7</v>
      </c>
      <c r="J87" s="25" t="str">
        <f t="shared" si="2"/>
        <v>A</v>
      </c>
      <c r="K87" s="26">
        <f ca="1">VLOOKUP(F87,OFFSET(Hodnoc!$A$1:$C$28,0,IF(I87="Hory",0,IF(I87="Ledy",3,IF(I87="Písek",6,IF(I87="Skalky",9,IF(I87="Boulder",12,"chyba")))))),IF(J87="A",2,3),0)*VLOOKUP(G87,Hodnoc!$P$1:$Q$11,2,0)</f>
        <v>46.800000000000004</v>
      </c>
    </row>
    <row r="88" spans="1:11" ht="12.75">
      <c r="A88" s="22">
        <v>87</v>
      </c>
      <c r="B88" s="28">
        <v>39939</v>
      </c>
      <c r="C88" s="29" t="s">
        <v>245</v>
      </c>
      <c r="D88" s="30" t="s">
        <v>333</v>
      </c>
      <c r="E88" s="31" t="s">
        <v>335</v>
      </c>
      <c r="F88" s="32">
        <v>6</v>
      </c>
      <c r="G88" s="33" t="s">
        <v>38</v>
      </c>
      <c r="H88" s="34" t="s">
        <v>114</v>
      </c>
      <c r="I88" s="33" t="s">
        <v>7</v>
      </c>
      <c r="J88" s="25" t="str">
        <f t="shared" si="2"/>
        <v>A</v>
      </c>
      <c r="K88" s="26">
        <f ca="1">VLOOKUP(F88,OFFSET(Hodnoc!$A$1:$C$28,0,IF(I88="Hory",0,IF(I88="Ledy",3,IF(I88="Písek",6,IF(I88="Skalky",9,IF(I88="Boulder",12,"chyba")))))),IF(J88="A",2,3),0)*VLOOKUP(G88,Hodnoc!$P$1:$Q$11,2,0)</f>
        <v>86.4</v>
      </c>
    </row>
    <row r="89" spans="1:11" ht="12.75">
      <c r="A89" s="22">
        <v>88</v>
      </c>
      <c r="B89" s="28">
        <v>39939</v>
      </c>
      <c r="C89" s="29" t="s">
        <v>245</v>
      </c>
      <c r="D89" s="30" t="s">
        <v>333</v>
      </c>
      <c r="E89" s="31" t="s">
        <v>335</v>
      </c>
      <c r="F89" s="32">
        <v>4</v>
      </c>
      <c r="G89" s="33" t="s">
        <v>38</v>
      </c>
      <c r="H89" s="34" t="s">
        <v>114</v>
      </c>
      <c r="I89" s="33" t="s">
        <v>7</v>
      </c>
      <c r="J89" s="25" t="str">
        <f t="shared" si="2"/>
        <v>A</v>
      </c>
      <c r="K89" s="26">
        <f ca="1">VLOOKUP(F89,OFFSET(Hodnoc!$A$1:$C$28,0,IF(I89="Hory",0,IF(I89="Ledy",3,IF(I89="Písek",6,IF(I89="Skalky",9,IF(I89="Boulder",12,"chyba")))))),IF(J89="A",2,3),0)*VLOOKUP(G89,Hodnoc!$P$1:$Q$11,2,0)</f>
        <v>39.6</v>
      </c>
    </row>
    <row r="90" spans="1:11" ht="12.75">
      <c r="A90" s="22">
        <v>89</v>
      </c>
      <c r="B90" s="28">
        <v>39939</v>
      </c>
      <c r="C90" s="29" t="s">
        <v>245</v>
      </c>
      <c r="D90" s="30" t="s">
        <v>333</v>
      </c>
      <c r="E90" s="31" t="s">
        <v>335</v>
      </c>
      <c r="F90" s="32">
        <v>3</v>
      </c>
      <c r="G90" s="33" t="s">
        <v>38</v>
      </c>
      <c r="H90" s="34" t="s">
        <v>114</v>
      </c>
      <c r="I90" s="33" t="s">
        <v>7</v>
      </c>
      <c r="J90" s="25" t="str">
        <f t="shared" si="2"/>
        <v>A</v>
      </c>
      <c r="K90" s="26">
        <f ca="1">VLOOKUP(F90,OFFSET(Hodnoc!$A$1:$C$28,0,IF(I90="Hory",0,IF(I90="Ledy",3,IF(I90="Písek",6,IF(I90="Skalky",9,IF(I90="Boulder",12,"chyba")))))),IF(J90="A",2,3),0)*VLOOKUP(G90,Hodnoc!$P$1:$Q$11,2,0)</f>
        <v>18</v>
      </c>
    </row>
    <row r="91" spans="1:11" ht="12.75">
      <c r="A91" s="22">
        <v>90</v>
      </c>
      <c r="B91" s="28">
        <v>39939</v>
      </c>
      <c r="C91" s="29" t="s">
        <v>245</v>
      </c>
      <c r="D91" s="30" t="s">
        <v>333</v>
      </c>
      <c r="E91" s="31" t="s">
        <v>335</v>
      </c>
      <c r="F91" s="32">
        <v>4</v>
      </c>
      <c r="G91" s="33" t="s">
        <v>38</v>
      </c>
      <c r="H91" s="34" t="s">
        <v>114</v>
      </c>
      <c r="I91" s="33" t="s">
        <v>7</v>
      </c>
      <c r="J91" s="25" t="str">
        <f t="shared" si="2"/>
        <v>A</v>
      </c>
      <c r="K91" s="26">
        <f ca="1">VLOOKUP(F91,OFFSET(Hodnoc!$A$1:$C$28,0,IF(I91="Hory",0,IF(I91="Ledy",3,IF(I91="Písek",6,IF(I91="Skalky",9,IF(I91="Boulder",12,"chyba")))))),IF(J91="A",2,3),0)*VLOOKUP(G91,Hodnoc!$P$1:$Q$11,2,0)</f>
        <v>39.6</v>
      </c>
    </row>
    <row r="92" spans="1:11" ht="12.75">
      <c r="A92" s="22">
        <v>91</v>
      </c>
      <c r="B92" s="28">
        <v>39939</v>
      </c>
      <c r="C92" s="29" t="s">
        <v>245</v>
      </c>
      <c r="D92" s="30" t="s">
        <v>333</v>
      </c>
      <c r="E92" s="31" t="s">
        <v>335</v>
      </c>
      <c r="F92" s="32">
        <v>3</v>
      </c>
      <c r="G92" s="33" t="s">
        <v>38</v>
      </c>
      <c r="H92" s="34" t="s">
        <v>114</v>
      </c>
      <c r="I92" s="33" t="s">
        <v>7</v>
      </c>
      <c r="J92" s="25" t="str">
        <f t="shared" si="2"/>
        <v>A</v>
      </c>
      <c r="K92" s="26">
        <f ca="1">VLOOKUP(F92,OFFSET(Hodnoc!$A$1:$C$28,0,IF(I92="Hory",0,IF(I92="Ledy",3,IF(I92="Písek",6,IF(I92="Skalky",9,IF(I92="Boulder",12,"chyba")))))),IF(J92="A",2,3),0)*VLOOKUP(G92,Hodnoc!$P$1:$Q$11,2,0)</f>
        <v>18</v>
      </c>
    </row>
    <row r="93" spans="1:11" ht="12.75">
      <c r="A93" s="22">
        <v>92</v>
      </c>
      <c r="B93" s="28">
        <v>39940</v>
      </c>
      <c r="C93" s="29" t="s">
        <v>245</v>
      </c>
      <c r="D93" s="30" t="s">
        <v>358</v>
      </c>
      <c r="E93" s="31" t="s">
        <v>359</v>
      </c>
      <c r="F93" s="32">
        <v>6</v>
      </c>
      <c r="G93" s="33" t="s">
        <v>50</v>
      </c>
      <c r="H93" s="34" t="s">
        <v>114</v>
      </c>
      <c r="I93" s="33" t="s">
        <v>9</v>
      </c>
      <c r="J93" s="25" t="str">
        <f t="shared" si="2"/>
        <v>A</v>
      </c>
      <c r="K93" s="26">
        <f ca="1">VLOOKUP(F93,OFFSET(Hodnoc!$A$1:$C$28,0,IF(I93="Hory",0,IF(I93="Ledy",3,IF(I93="Písek",6,IF(I93="Skalky",9,IF(I93="Boulder",12,"chyba")))))),IF(J93="A",2,3),0)*VLOOKUP(G93,Hodnoc!$P$1:$Q$11,2,0)</f>
        <v>18</v>
      </c>
    </row>
    <row r="94" spans="1:11" ht="12.75">
      <c r="A94" s="22">
        <v>93</v>
      </c>
      <c r="B94" s="28">
        <v>39940</v>
      </c>
      <c r="C94" s="29" t="s">
        <v>245</v>
      </c>
      <c r="D94" s="30" t="s">
        <v>358</v>
      </c>
      <c r="E94" s="31" t="s">
        <v>360</v>
      </c>
      <c r="F94" s="32" t="s">
        <v>66</v>
      </c>
      <c r="G94" s="33" t="s">
        <v>145</v>
      </c>
      <c r="H94" s="34" t="s">
        <v>114</v>
      </c>
      <c r="I94" s="33" t="s">
        <v>9</v>
      </c>
      <c r="J94" s="25" t="str">
        <f t="shared" si="2"/>
        <v>B</v>
      </c>
      <c r="K94" s="26">
        <f ca="1">VLOOKUP(F94,OFFSET(Hodnoc!$A$1:$C$28,0,IF(I94="Hory",0,IF(I94="Ledy",3,IF(I94="Písek",6,IF(I94="Skalky",9,IF(I94="Boulder",12,"chyba")))))),IF(J94="A",2,3),0)*VLOOKUP(G94,Hodnoc!$P$1:$Q$11,2,0)</f>
        <v>16</v>
      </c>
    </row>
    <row r="95" spans="1:11" ht="12.75">
      <c r="A95" s="22">
        <v>94</v>
      </c>
      <c r="B95" s="28">
        <v>39940</v>
      </c>
      <c r="C95" s="29" t="s">
        <v>245</v>
      </c>
      <c r="D95" s="30" t="s">
        <v>358</v>
      </c>
      <c r="E95" s="31" t="s">
        <v>361</v>
      </c>
      <c r="F95" s="32" t="s">
        <v>55</v>
      </c>
      <c r="G95" s="33" t="s">
        <v>38</v>
      </c>
      <c r="H95" s="34" t="s">
        <v>114</v>
      </c>
      <c r="I95" s="33" t="s">
        <v>9</v>
      </c>
      <c r="J95" s="25" t="str">
        <f t="shared" si="2"/>
        <v>A</v>
      </c>
      <c r="K95" s="26">
        <f ca="1">VLOOKUP(F95,OFFSET(Hodnoc!$A$1:$C$28,0,IF(I95="Hory",0,IF(I95="Ledy",3,IF(I95="Písek",6,IF(I95="Skalky",9,IF(I95="Boulder",12,"chyba")))))),IF(J95="A",2,3),0)*VLOOKUP(G95,Hodnoc!$P$1:$Q$11,2,0)</f>
        <v>14.4</v>
      </c>
    </row>
    <row r="96" spans="1:11" ht="12.75">
      <c r="A96" s="22">
        <v>95</v>
      </c>
      <c r="B96" s="28">
        <v>39940</v>
      </c>
      <c r="C96" s="29" t="s">
        <v>245</v>
      </c>
      <c r="D96" s="30" t="s">
        <v>358</v>
      </c>
      <c r="E96" s="31" t="s">
        <v>121</v>
      </c>
      <c r="F96" s="32">
        <v>4</v>
      </c>
      <c r="G96" s="33" t="s">
        <v>38</v>
      </c>
      <c r="H96" s="34" t="s">
        <v>114</v>
      </c>
      <c r="I96" s="33" t="s">
        <v>9</v>
      </c>
      <c r="J96" s="25" t="str">
        <f t="shared" si="2"/>
        <v>A</v>
      </c>
      <c r="K96" s="26">
        <f ca="1">VLOOKUP(F96,OFFSET(Hodnoc!$A$1:$C$28,0,IF(I96="Hory",0,IF(I96="Ledy",3,IF(I96="Písek",6,IF(I96="Skalky",9,IF(I96="Boulder",12,"chyba")))))),IF(J96="A",2,3),0)*VLOOKUP(G96,Hodnoc!$P$1:$Q$11,2,0)</f>
        <v>10.8</v>
      </c>
    </row>
    <row r="97" spans="1:11" ht="12.75">
      <c r="A97" s="22">
        <v>96</v>
      </c>
      <c r="B97" s="28">
        <v>39940</v>
      </c>
      <c r="C97" s="29" t="s">
        <v>245</v>
      </c>
      <c r="D97" s="30" t="s">
        <v>358</v>
      </c>
      <c r="E97" s="31" t="s">
        <v>121</v>
      </c>
      <c r="F97" s="32">
        <v>4</v>
      </c>
      <c r="G97" s="33" t="s">
        <v>38</v>
      </c>
      <c r="H97" s="34" t="s">
        <v>114</v>
      </c>
      <c r="I97" s="33" t="s">
        <v>9</v>
      </c>
      <c r="J97" s="25" t="str">
        <f t="shared" si="2"/>
        <v>A</v>
      </c>
      <c r="K97" s="26">
        <f ca="1">VLOOKUP(F97,OFFSET(Hodnoc!$A$1:$C$28,0,IF(I97="Hory",0,IF(I97="Ledy",3,IF(I97="Písek",6,IF(I97="Skalky",9,IF(I97="Boulder",12,"chyba")))))),IF(J97="A",2,3),0)*VLOOKUP(G97,Hodnoc!$P$1:$Q$11,2,0)</f>
        <v>10.8</v>
      </c>
    </row>
    <row r="98" spans="1:11" ht="12.75">
      <c r="A98" s="22">
        <v>97</v>
      </c>
      <c r="B98" s="28">
        <v>39941</v>
      </c>
      <c r="C98" s="29" t="s">
        <v>245</v>
      </c>
      <c r="D98" s="30" t="s">
        <v>362</v>
      </c>
      <c r="E98" s="31" t="s">
        <v>363</v>
      </c>
      <c r="F98" s="32" t="s">
        <v>74</v>
      </c>
      <c r="G98" s="33" t="s">
        <v>38</v>
      </c>
      <c r="H98" s="34" t="s">
        <v>114</v>
      </c>
      <c r="I98" s="33" t="s">
        <v>9</v>
      </c>
      <c r="J98" s="25" t="str">
        <f aca="true" t="shared" si="3" ref="J98:J105">IF(OR(G98="TR",G98="TRO"),"B","A")</f>
        <v>A</v>
      </c>
      <c r="K98" s="26">
        <f ca="1">VLOOKUP(F98,OFFSET(Hodnoc!$A$1:$C$28,0,IF(I98="Hory",0,IF(I98="Ledy",3,IF(I98="Písek",6,IF(I98="Skalky",9,IF(I98="Boulder",12,"chyba")))))),IF(J98="A",2,3),0)*VLOOKUP(G98,Hodnoc!$P$1:$Q$11,2,0)</f>
        <v>28.8</v>
      </c>
    </row>
    <row r="99" spans="1:11" ht="12.75">
      <c r="A99" s="22">
        <v>98</v>
      </c>
      <c r="B99" s="28">
        <v>39941</v>
      </c>
      <c r="C99" s="29" t="s">
        <v>245</v>
      </c>
      <c r="D99" s="30" t="s">
        <v>362</v>
      </c>
      <c r="E99" s="31" t="s">
        <v>364</v>
      </c>
      <c r="F99" s="32" t="s">
        <v>76</v>
      </c>
      <c r="G99" s="33" t="s">
        <v>50</v>
      </c>
      <c r="H99" s="34" t="s">
        <v>114</v>
      </c>
      <c r="I99" s="33" t="s">
        <v>9</v>
      </c>
      <c r="J99" s="25" t="str">
        <f t="shared" si="3"/>
        <v>A</v>
      </c>
      <c r="K99" s="26">
        <f ca="1">VLOOKUP(F99,OFFSET(Hodnoc!$A$1:$C$28,0,IF(I99="Hory",0,IF(I99="Ledy",3,IF(I99="Písek",6,IF(I99="Skalky",9,IF(I99="Boulder",12,"chyba")))))),IF(J99="A",2,3),0)*VLOOKUP(G99,Hodnoc!$P$1:$Q$11,2,0)</f>
        <v>25</v>
      </c>
    </row>
    <row r="100" spans="1:11" ht="12.75">
      <c r="A100" s="22">
        <v>99</v>
      </c>
      <c r="B100" s="28">
        <v>39941</v>
      </c>
      <c r="C100" s="29" t="s">
        <v>245</v>
      </c>
      <c r="D100" s="30" t="s">
        <v>362</v>
      </c>
      <c r="E100" s="31" t="s">
        <v>365</v>
      </c>
      <c r="F100" s="32" t="s">
        <v>76</v>
      </c>
      <c r="G100" s="33" t="s">
        <v>38</v>
      </c>
      <c r="H100" s="34" t="s">
        <v>114</v>
      </c>
      <c r="I100" s="33" t="s">
        <v>9</v>
      </c>
      <c r="J100" s="25" t="str">
        <f t="shared" si="3"/>
        <v>A</v>
      </c>
      <c r="K100" s="26">
        <f ca="1">VLOOKUP(F100,OFFSET(Hodnoc!$A$1:$C$28,0,IF(I100="Hory",0,IF(I100="Ledy",3,IF(I100="Písek",6,IF(I100="Skalky",9,IF(I100="Boulder",12,"chyba")))))),IF(J100="A",2,3),0)*VLOOKUP(G100,Hodnoc!$P$1:$Q$11,2,0)</f>
        <v>45</v>
      </c>
    </row>
    <row r="101" spans="1:11" ht="12.75">
      <c r="A101" s="22">
        <v>100</v>
      </c>
      <c r="B101" s="28">
        <v>39941</v>
      </c>
      <c r="C101" s="29" t="s">
        <v>245</v>
      </c>
      <c r="D101" s="30" t="s">
        <v>362</v>
      </c>
      <c r="E101" s="31" t="s">
        <v>366</v>
      </c>
      <c r="F101" s="32">
        <v>7</v>
      </c>
      <c r="G101" s="33" t="s">
        <v>50</v>
      </c>
      <c r="H101" s="34" t="s">
        <v>114</v>
      </c>
      <c r="I101" s="33" t="s">
        <v>9</v>
      </c>
      <c r="J101" s="25" t="str">
        <f t="shared" si="3"/>
        <v>A</v>
      </c>
      <c r="K101" s="26">
        <f ca="1">VLOOKUP(F101,OFFSET(Hodnoc!$A$1:$C$28,0,IF(I101="Hory",0,IF(I101="Ledy",3,IF(I101="Písek",6,IF(I101="Skalky",9,IF(I101="Boulder",12,"chyba")))))),IF(J101="A",2,3),0)*VLOOKUP(G101,Hodnoc!$P$1:$Q$11,2,0)</f>
        <v>29</v>
      </c>
    </row>
    <row r="102" spans="1:11" ht="12.75">
      <c r="A102" s="22">
        <v>101</v>
      </c>
      <c r="B102" s="28">
        <v>39941</v>
      </c>
      <c r="C102" s="29" t="s">
        <v>245</v>
      </c>
      <c r="D102" s="30" t="s">
        <v>362</v>
      </c>
      <c r="E102" s="31" t="s">
        <v>366</v>
      </c>
      <c r="F102" s="32">
        <v>7</v>
      </c>
      <c r="G102" s="33" t="s">
        <v>40</v>
      </c>
      <c r="H102" s="34" t="s">
        <v>114</v>
      </c>
      <c r="I102" s="33" t="s">
        <v>9</v>
      </c>
      <c r="J102" s="25" t="str">
        <f t="shared" si="3"/>
        <v>A</v>
      </c>
      <c r="K102" s="26">
        <f ca="1">VLOOKUP(F102,OFFSET(Hodnoc!$A$1:$C$28,0,IF(I102="Hory",0,IF(I102="Ledy",3,IF(I102="Písek",6,IF(I102="Skalky",9,IF(I102="Boulder",12,"chyba")))))),IF(J102="A",2,3),0)*VLOOKUP(G102,Hodnoc!$P$1:$Q$11,2,0)</f>
        <v>43.5</v>
      </c>
    </row>
    <row r="103" spans="1:11" ht="12.75">
      <c r="A103" s="22">
        <v>102</v>
      </c>
      <c r="B103" s="28">
        <v>39941</v>
      </c>
      <c r="C103" s="29" t="s">
        <v>245</v>
      </c>
      <c r="D103" s="30" t="s">
        <v>362</v>
      </c>
      <c r="E103" s="31" t="s">
        <v>367</v>
      </c>
      <c r="F103" s="32" t="s">
        <v>76</v>
      </c>
      <c r="G103" s="33" t="s">
        <v>368</v>
      </c>
      <c r="H103" s="34" t="s">
        <v>114</v>
      </c>
      <c r="I103" s="33" t="s">
        <v>9</v>
      </c>
      <c r="J103" s="25" t="str">
        <f t="shared" si="3"/>
        <v>A</v>
      </c>
      <c r="K103" s="26">
        <f ca="1">VLOOKUP(F103,OFFSET(Hodnoc!$A$1:$C$28,0,IF(I103="Hory",0,IF(I103="Ledy",3,IF(I103="Písek",6,IF(I103="Skalky",9,IF(I103="Boulder",12,"chyba")))))),IF(J103="A",2,3),0)*VLOOKUP(G103,Hodnoc!$P$1:$Q$11,2,0)</f>
        <v>25</v>
      </c>
    </row>
    <row r="104" spans="1:11" ht="12.75">
      <c r="A104" s="22">
        <v>103</v>
      </c>
      <c r="B104" s="28">
        <v>39942</v>
      </c>
      <c r="C104" s="29" t="s">
        <v>245</v>
      </c>
      <c r="D104" s="30" t="s">
        <v>369</v>
      </c>
      <c r="E104" s="31" t="s">
        <v>370</v>
      </c>
      <c r="F104" s="32">
        <v>6</v>
      </c>
      <c r="G104" s="33" t="s">
        <v>38</v>
      </c>
      <c r="H104" s="34" t="s">
        <v>114</v>
      </c>
      <c r="I104" s="33" t="s">
        <v>9</v>
      </c>
      <c r="J104" s="25" t="str">
        <f t="shared" si="3"/>
        <v>A</v>
      </c>
      <c r="K104" s="26">
        <f ca="1">VLOOKUP(F104,OFFSET(Hodnoc!$A$1:$C$28,0,IF(I104="Hory",0,IF(I104="Ledy",3,IF(I104="Písek",6,IF(I104="Skalky",9,IF(I104="Boulder",12,"chyba")))))),IF(J104="A",2,3),0)*VLOOKUP(G104,Hodnoc!$P$1:$Q$11,2,0)</f>
        <v>32.4</v>
      </c>
    </row>
    <row r="105" spans="1:11" ht="12.75">
      <c r="A105" s="22">
        <v>104</v>
      </c>
      <c r="B105" s="28">
        <v>39942</v>
      </c>
      <c r="C105" s="29" t="s">
        <v>245</v>
      </c>
      <c r="D105" s="30" t="s">
        <v>369</v>
      </c>
      <c r="E105" s="31" t="s">
        <v>121</v>
      </c>
      <c r="F105" s="32" t="s">
        <v>74</v>
      </c>
      <c r="G105" s="33" t="s">
        <v>38</v>
      </c>
      <c r="H105" s="34" t="s">
        <v>114</v>
      </c>
      <c r="I105" s="33" t="s">
        <v>9</v>
      </c>
      <c r="J105" s="25" t="str">
        <f t="shared" si="3"/>
        <v>A</v>
      </c>
      <c r="K105" s="26">
        <f ca="1">VLOOKUP(F105,OFFSET(Hodnoc!$A$1:$C$28,0,IF(I105="Hory",0,IF(I105="Ledy",3,IF(I105="Písek",6,IF(I105="Skalky",9,IF(I105="Boulder",12,"chyba")))))),IF(J105="A",2,3),0)*VLOOKUP(G105,Hodnoc!$P$1:$Q$11,2,0)</f>
        <v>28.8</v>
      </c>
    </row>
    <row r="106" spans="1:11" ht="12.75">
      <c r="A106" s="22">
        <v>105</v>
      </c>
      <c r="B106" s="28">
        <v>39946</v>
      </c>
      <c r="C106" s="29" t="s">
        <v>489</v>
      </c>
      <c r="D106" s="30"/>
      <c r="E106" s="31" t="s">
        <v>487</v>
      </c>
      <c r="F106" s="32">
        <v>2</v>
      </c>
      <c r="G106" s="33" t="s">
        <v>531</v>
      </c>
      <c r="H106" s="34" t="s">
        <v>114</v>
      </c>
      <c r="I106" s="33" t="s">
        <v>9</v>
      </c>
      <c r="J106" s="25" t="str">
        <f aca="true" t="shared" si="4" ref="J106:J143">IF(OR(G106="TR",G106="TRO"),"B","A")</f>
        <v>A</v>
      </c>
      <c r="K106" s="26">
        <f ca="1">VLOOKUP(F106,OFFSET(Hodnoc!$A$1:$C$28,0,IF(I106="Hory",0,IF(I106="Ledy",3,IF(I106="Písek",6,IF(I106="Skalky",9,IF(I106="Boulder",12,"chyba")))))),IF(J106="A",2,3),0)*VLOOKUP(G106,Hodnoc!$P$1:$Q$11,2,0)</f>
        <v>4</v>
      </c>
    </row>
    <row r="107" spans="1:11" ht="12.75">
      <c r="A107" s="22">
        <v>106</v>
      </c>
      <c r="B107" s="28">
        <v>39946</v>
      </c>
      <c r="C107" s="29" t="s">
        <v>489</v>
      </c>
      <c r="D107" s="30"/>
      <c r="E107" s="31" t="s">
        <v>487</v>
      </c>
      <c r="F107" s="32">
        <v>2</v>
      </c>
      <c r="G107" s="33" t="s">
        <v>531</v>
      </c>
      <c r="H107" s="34" t="s">
        <v>114</v>
      </c>
      <c r="I107" s="33" t="s">
        <v>9</v>
      </c>
      <c r="J107" s="25" t="str">
        <f t="shared" si="4"/>
        <v>A</v>
      </c>
      <c r="K107" s="26">
        <f ca="1">VLOOKUP(F107,OFFSET(Hodnoc!$A$1:$C$28,0,IF(I107="Hory",0,IF(I107="Ledy",3,IF(I107="Písek",6,IF(I107="Skalky",9,IF(I107="Boulder",12,"chyba")))))),IF(J107="A",2,3),0)*VLOOKUP(G107,Hodnoc!$P$1:$Q$11,2,0)</f>
        <v>4</v>
      </c>
    </row>
    <row r="108" spans="1:11" ht="12.75">
      <c r="A108" s="22">
        <v>107</v>
      </c>
      <c r="B108" s="28">
        <v>39946</v>
      </c>
      <c r="C108" s="29" t="s">
        <v>489</v>
      </c>
      <c r="D108" s="30"/>
      <c r="E108" s="31" t="s">
        <v>487</v>
      </c>
      <c r="F108" s="32">
        <v>2</v>
      </c>
      <c r="G108" s="33" t="s">
        <v>531</v>
      </c>
      <c r="H108" s="34" t="s">
        <v>114</v>
      </c>
      <c r="I108" s="33" t="s">
        <v>9</v>
      </c>
      <c r="J108" s="25" t="str">
        <f t="shared" si="4"/>
        <v>A</v>
      </c>
      <c r="K108" s="26">
        <f ca="1">VLOOKUP(F108,OFFSET(Hodnoc!$A$1:$C$28,0,IF(I108="Hory",0,IF(I108="Ledy",3,IF(I108="Písek",6,IF(I108="Skalky",9,IF(I108="Boulder",12,"chyba")))))),IF(J108="A",2,3),0)*VLOOKUP(G108,Hodnoc!$P$1:$Q$11,2,0)</f>
        <v>4</v>
      </c>
    </row>
    <row r="109" spans="1:11" ht="12.75">
      <c r="A109" s="22">
        <v>108</v>
      </c>
      <c r="B109" s="28">
        <v>39946</v>
      </c>
      <c r="C109" s="29" t="s">
        <v>489</v>
      </c>
      <c r="D109" s="30"/>
      <c r="E109" s="31" t="s">
        <v>532</v>
      </c>
      <c r="F109" s="32">
        <v>5</v>
      </c>
      <c r="G109" s="33" t="s">
        <v>38</v>
      </c>
      <c r="H109" s="34" t="s">
        <v>114</v>
      </c>
      <c r="I109" s="33" t="s">
        <v>9</v>
      </c>
      <c r="J109" s="25" t="str">
        <f t="shared" si="4"/>
        <v>A</v>
      </c>
      <c r="K109" s="26">
        <f ca="1">VLOOKUP(F109,OFFSET(Hodnoc!$A$1:$C$28,0,IF(I109="Hory",0,IF(I109="Ledy",3,IF(I109="Písek",6,IF(I109="Skalky",9,IF(I109="Boulder",12,"chyba")))))),IF(J109="A",2,3),0)*VLOOKUP(G109,Hodnoc!$P$1:$Q$11,2,0)</f>
        <v>19.8</v>
      </c>
    </row>
    <row r="110" spans="1:11" ht="12.75">
      <c r="A110" s="22">
        <v>109</v>
      </c>
      <c r="B110" s="28">
        <v>39946</v>
      </c>
      <c r="C110" s="29" t="s">
        <v>489</v>
      </c>
      <c r="D110" s="30"/>
      <c r="E110" s="31" t="s">
        <v>533</v>
      </c>
      <c r="F110" s="32" t="s">
        <v>65</v>
      </c>
      <c r="G110" s="33" t="s">
        <v>50</v>
      </c>
      <c r="H110" s="34" t="s">
        <v>114</v>
      </c>
      <c r="I110" s="33" t="s">
        <v>9</v>
      </c>
      <c r="J110" s="25" t="str">
        <f t="shared" si="4"/>
        <v>A</v>
      </c>
      <c r="K110" s="26">
        <f ca="1">VLOOKUP(F110,OFFSET(Hodnoc!$A$1:$C$28,0,IF(I110="Hory",0,IF(I110="Ledy",3,IF(I110="Písek",6,IF(I110="Skalky",9,IF(I110="Boulder",12,"chyba")))))),IF(J110="A",2,3),0)*VLOOKUP(G110,Hodnoc!$P$1:$Q$11,2,0)</f>
        <v>38</v>
      </c>
    </row>
    <row r="111" spans="1:11" ht="12.75">
      <c r="A111" s="22">
        <v>110</v>
      </c>
      <c r="B111" s="28">
        <v>39946</v>
      </c>
      <c r="C111" s="29" t="s">
        <v>489</v>
      </c>
      <c r="D111" s="30"/>
      <c r="E111" s="31" t="s">
        <v>533</v>
      </c>
      <c r="F111" s="32" t="s">
        <v>65</v>
      </c>
      <c r="G111" s="33" t="s">
        <v>40</v>
      </c>
      <c r="H111" s="34" t="s">
        <v>114</v>
      </c>
      <c r="I111" s="33" t="s">
        <v>9</v>
      </c>
      <c r="J111" s="25" t="str">
        <f t="shared" si="4"/>
        <v>A</v>
      </c>
      <c r="K111" s="26">
        <f ca="1">VLOOKUP(F111,OFFSET(Hodnoc!$A$1:$C$28,0,IF(I111="Hory",0,IF(I111="Ledy",3,IF(I111="Písek",6,IF(I111="Skalky",9,IF(I111="Boulder",12,"chyba")))))),IF(J111="A",2,3),0)*VLOOKUP(G111,Hodnoc!$P$1:$Q$11,2,0)</f>
        <v>57</v>
      </c>
    </row>
    <row r="112" spans="1:11" ht="12.75">
      <c r="A112" s="22">
        <v>111</v>
      </c>
      <c r="B112" s="28">
        <v>39946</v>
      </c>
      <c r="C112" s="29" t="s">
        <v>489</v>
      </c>
      <c r="D112" s="30"/>
      <c r="E112" s="31" t="s">
        <v>483</v>
      </c>
      <c r="F112" s="32" t="s">
        <v>66</v>
      </c>
      <c r="G112" s="33" t="s">
        <v>50</v>
      </c>
      <c r="H112" s="34" t="s">
        <v>114</v>
      </c>
      <c r="I112" s="33" t="s">
        <v>9</v>
      </c>
      <c r="J112" s="25" t="str">
        <f t="shared" si="4"/>
        <v>A</v>
      </c>
      <c r="K112" s="26">
        <f ca="1">VLOOKUP(F112,OFFSET(Hodnoc!$A$1:$C$28,0,IF(I112="Hory",0,IF(I112="Ledy",3,IF(I112="Písek",6,IF(I112="Skalky",9,IF(I112="Boulder",12,"chyba")))))),IF(J112="A",2,3),0)*VLOOKUP(G112,Hodnoc!$P$1:$Q$11,2,0)</f>
        <v>33</v>
      </c>
    </row>
    <row r="113" spans="1:11" ht="12.75">
      <c r="A113" s="22">
        <v>112</v>
      </c>
      <c r="B113" s="28">
        <v>39946</v>
      </c>
      <c r="C113" s="29" t="s">
        <v>489</v>
      </c>
      <c r="D113" s="30"/>
      <c r="E113" s="31" t="s">
        <v>483</v>
      </c>
      <c r="F113" s="32" t="s">
        <v>66</v>
      </c>
      <c r="G113" s="33" t="s">
        <v>50</v>
      </c>
      <c r="H113" s="34" t="s">
        <v>114</v>
      </c>
      <c r="I113" s="33" t="s">
        <v>9</v>
      </c>
      <c r="J113" s="25" t="str">
        <f t="shared" si="4"/>
        <v>A</v>
      </c>
      <c r="K113" s="26">
        <f ca="1">VLOOKUP(F113,OFFSET(Hodnoc!$A$1:$C$28,0,IF(I113="Hory",0,IF(I113="Ledy",3,IF(I113="Písek",6,IF(I113="Skalky",9,IF(I113="Boulder",12,"chyba")))))),IF(J113="A",2,3),0)*VLOOKUP(G113,Hodnoc!$P$1:$Q$11,2,0)</f>
        <v>33</v>
      </c>
    </row>
    <row r="114" spans="1:11" ht="12.75">
      <c r="A114" s="22">
        <v>113</v>
      </c>
      <c r="B114" s="28">
        <v>39946</v>
      </c>
      <c r="C114" s="29" t="s">
        <v>489</v>
      </c>
      <c r="D114" s="30"/>
      <c r="E114" s="31" t="s">
        <v>483</v>
      </c>
      <c r="F114" s="32" t="s">
        <v>66</v>
      </c>
      <c r="G114" s="33" t="s">
        <v>40</v>
      </c>
      <c r="H114" s="34" t="s">
        <v>114</v>
      </c>
      <c r="I114" s="33" t="s">
        <v>9</v>
      </c>
      <c r="J114" s="25" t="str">
        <f t="shared" si="4"/>
        <v>A</v>
      </c>
      <c r="K114" s="26">
        <f ca="1">VLOOKUP(F114,OFFSET(Hodnoc!$A$1:$C$28,0,IF(I114="Hory",0,IF(I114="Ledy",3,IF(I114="Písek",6,IF(I114="Skalky",9,IF(I114="Boulder",12,"chyba")))))),IF(J114="A",2,3),0)*VLOOKUP(G114,Hodnoc!$P$1:$Q$11,2,0)</f>
        <v>49.5</v>
      </c>
    </row>
    <row r="115" spans="1:11" ht="12.75">
      <c r="A115" s="22">
        <v>114</v>
      </c>
      <c r="B115" s="28">
        <v>39946</v>
      </c>
      <c r="C115" s="29" t="s">
        <v>489</v>
      </c>
      <c r="D115" s="30"/>
      <c r="E115" s="31" t="s">
        <v>534</v>
      </c>
      <c r="F115" s="32">
        <v>6</v>
      </c>
      <c r="G115" s="33" t="s">
        <v>38</v>
      </c>
      <c r="H115" s="34" t="s">
        <v>114</v>
      </c>
      <c r="I115" s="33" t="s">
        <v>9</v>
      </c>
      <c r="J115" s="25" t="str">
        <f t="shared" si="4"/>
        <v>A</v>
      </c>
      <c r="K115" s="26">
        <f ca="1">VLOOKUP(F115,OFFSET(Hodnoc!$A$1:$C$28,0,IF(I115="Hory",0,IF(I115="Ledy",3,IF(I115="Písek",6,IF(I115="Skalky",9,IF(I115="Boulder",12,"chyba")))))),IF(J115="A",2,3),0)*VLOOKUP(G115,Hodnoc!$P$1:$Q$11,2,0)</f>
        <v>32.4</v>
      </c>
    </row>
    <row r="116" spans="1:11" ht="12.75">
      <c r="A116" s="22">
        <v>115</v>
      </c>
      <c r="B116" s="28">
        <v>39965</v>
      </c>
      <c r="C116" s="29" t="s">
        <v>535</v>
      </c>
      <c r="D116" s="30"/>
      <c r="E116" s="31" t="s">
        <v>208</v>
      </c>
      <c r="F116" s="32" t="s">
        <v>61</v>
      </c>
      <c r="G116" s="33" t="s">
        <v>38</v>
      </c>
      <c r="H116" s="34" t="s">
        <v>114</v>
      </c>
      <c r="I116" s="33" t="s">
        <v>64</v>
      </c>
      <c r="J116" s="25" t="str">
        <f t="shared" si="4"/>
        <v>A</v>
      </c>
      <c r="K116" s="26">
        <f ca="1">VLOOKUP(F116,OFFSET(Hodnoc!$A$1:$C$28,0,IF(I116="Hory",0,IF(I116="Ledy",3,IF(I116="Písek",6,IF(I116="Skalky",9,IF(I116="Boulder",12,"chyba")))))),IF(J116="A",2,3),0)*VLOOKUP(G116,Hodnoc!$P$1:$Q$11,2,0)</f>
        <v>27</v>
      </c>
    </row>
    <row r="117" spans="1:11" ht="12.75">
      <c r="A117" s="22">
        <v>116</v>
      </c>
      <c r="B117" s="28">
        <v>39965</v>
      </c>
      <c r="C117" s="29" t="s">
        <v>535</v>
      </c>
      <c r="D117" s="30"/>
      <c r="E117" s="31" t="s">
        <v>496</v>
      </c>
      <c r="F117" s="32" t="s">
        <v>57</v>
      </c>
      <c r="G117" s="33" t="s">
        <v>38</v>
      </c>
      <c r="H117" s="34" t="s">
        <v>114</v>
      </c>
      <c r="I117" s="33" t="s">
        <v>64</v>
      </c>
      <c r="J117" s="25" t="str">
        <f t="shared" si="4"/>
        <v>A</v>
      </c>
      <c r="K117" s="26">
        <f ca="1">VLOOKUP(F117,OFFSET(Hodnoc!$A$1:$C$28,0,IF(I117="Hory",0,IF(I117="Ledy",3,IF(I117="Písek",6,IF(I117="Skalky",9,IF(I117="Boulder",12,"chyba")))))),IF(J117="A",2,3),0)*VLOOKUP(G117,Hodnoc!$P$1:$Q$11,2,0)</f>
        <v>19.8</v>
      </c>
    </row>
    <row r="118" spans="1:11" ht="12.75">
      <c r="A118" s="22">
        <v>117</v>
      </c>
      <c r="B118" s="28">
        <v>39965</v>
      </c>
      <c r="C118" s="29" t="s">
        <v>535</v>
      </c>
      <c r="D118" s="30"/>
      <c r="E118" s="31" t="s">
        <v>494</v>
      </c>
      <c r="F118" s="32" t="s">
        <v>196</v>
      </c>
      <c r="G118" s="33" t="s">
        <v>63</v>
      </c>
      <c r="H118" s="34" t="s">
        <v>114</v>
      </c>
      <c r="I118" s="33" t="s">
        <v>64</v>
      </c>
      <c r="J118" s="25" t="str">
        <f t="shared" si="4"/>
        <v>A</v>
      </c>
      <c r="K118" s="26">
        <f ca="1">VLOOKUP(F118,OFFSET(Hodnoc!$A$1:$C$28,0,IF(I118="Hory",0,IF(I118="Ledy",3,IF(I118="Písek",6,IF(I118="Skalky",9,IF(I118="Boulder",12,"chyba")))))),IF(J118="A",2,3),0)*VLOOKUP(G118,Hodnoc!$P$1:$Q$11,2,0)</f>
        <v>20</v>
      </c>
    </row>
    <row r="119" spans="1:11" ht="12.75">
      <c r="A119" s="22">
        <v>118</v>
      </c>
      <c r="B119" s="28">
        <v>39965</v>
      </c>
      <c r="C119" s="29" t="s">
        <v>535</v>
      </c>
      <c r="D119" s="30"/>
      <c r="E119" s="31" t="s">
        <v>121</v>
      </c>
      <c r="F119" s="32">
        <v>3</v>
      </c>
      <c r="G119" s="33" t="s">
        <v>63</v>
      </c>
      <c r="H119" s="34" t="s">
        <v>114</v>
      </c>
      <c r="I119" s="33" t="s">
        <v>64</v>
      </c>
      <c r="J119" s="25" t="str">
        <f t="shared" si="4"/>
        <v>A</v>
      </c>
      <c r="K119" s="26">
        <f ca="1">VLOOKUP(F119,OFFSET(Hodnoc!$A$1:$C$28,0,IF(I119="Hory",0,IF(I119="Ledy",3,IF(I119="Písek",6,IF(I119="Skalky",9,IF(I119="Boulder",12,"chyba")))))),IF(J119="A",2,3),0)*VLOOKUP(G119,Hodnoc!$P$1:$Q$11,2,0)</f>
        <v>3</v>
      </c>
    </row>
    <row r="120" spans="1:11" ht="12.75">
      <c r="A120" s="22">
        <v>119</v>
      </c>
      <c r="B120" s="28">
        <v>39965</v>
      </c>
      <c r="C120" s="29" t="s">
        <v>535</v>
      </c>
      <c r="D120" s="30"/>
      <c r="E120" s="31" t="s">
        <v>206</v>
      </c>
      <c r="F120" s="32" t="s">
        <v>57</v>
      </c>
      <c r="G120" s="33" t="s">
        <v>63</v>
      </c>
      <c r="H120" s="34" t="s">
        <v>114</v>
      </c>
      <c r="I120" s="33" t="s">
        <v>64</v>
      </c>
      <c r="J120" s="25" t="str">
        <f t="shared" si="4"/>
        <v>A</v>
      </c>
      <c r="K120" s="26">
        <f ca="1">VLOOKUP(F120,OFFSET(Hodnoc!$A$1:$C$28,0,IF(I120="Hory",0,IF(I120="Ledy",3,IF(I120="Písek",6,IF(I120="Skalky",9,IF(I120="Boulder",12,"chyba")))))),IF(J120="A",2,3),0)*VLOOKUP(G120,Hodnoc!$P$1:$Q$11,2,0)</f>
        <v>11</v>
      </c>
    </row>
    <row r="121" spans="1:11" ht="12.75">
      <c r="A121" s="22">
        <v>120</v>
      </c>
      <c r="B121" s="28">
        <v>39965</v>
      </c>
      <c r="C121" s="29" t="s">
        <v>535</v>
      </c>
      <c r="D121" s="30"/>
      <c r="E121" s="31" t="s">
        <v>205</v>
      </c>
      <c r="F121" s="32">
        <v>4</v>
      </c>
      <c r="G121" s="33" t="s">
        <v>63</v>
      </c>
      <c r="H121" s="34" t="s">
        <v>114</v>
      </c>
      <c r="I121" s="33" t="s">
        <v>64</v>
      </c>
      <c r="J121" s="25" t="str">
        <f t="shared" si="4"/>
        <v>A</v>
      </c>
      <c r="K121" s="26">
        <f ca="1">VLOOKUP(F121,OFFSET(Hodnoc!$A$1:$C$28,0,IF(I121="Hory",0,IF(I121="Ledy",3,IF(I121="Písek",6,IF(I121="Skalky",9,IF(I121="Boulder",12,"chyba")))))),IF(J121="A",2,3),0)*VLOOKUP(G121,Hodnoc!$P$1:$Q$11,2,0)</f>
        <v>6</v>
      </c>
    </row>
    <row r="122" spans="1:11" ht="12.75">
      <c r="A122" s="22">
        <v>121</v>
      </c>
      <c r="B122" s="28">
        <v>39965</v>
      </c>
      <c r="C122" s="29" t="s">
        <v>535</v>
      </c>
      <c r="D122" s="30"/>
      <c r="E122" s="31" t="s">
        <v>120</v>
      </c>
      <c r="F122" s="32">
        <v>4</v>
      </c>
      <c r="G122" s="33" t="s">
        <v>63</v>
      </c>
      <c r="H122" s="34" t="s">
        <v>114</v>
      </c>
      <c r="I122" s="33" t="s">
        <v>64</v>
      </c>
      <c r="J122" s="25" t="str">
        <f t="shared" si="4"/>
        <v>A</v>
      </c>
      <c r="K122" s="26">
        <f ca="1">VLOOKUP(F122,OFFSET(Hodnoc!$A$1:$C$28,0,IF(I122="Hory",0,IF(I122="Ledy",3,IF(I122="Písek",6,IF(I122="Skalky",9,IF(I122="Boulder",12,"chyba")))))),IF(J122="A",2,3),0)*VLOOKUP(G122,Hodnoc!$P$1:$Q$11,2,0)</f>
        <v>6</v>
      </c>
    </row>
    <row r="123" spans="1:11" ht="12.75">
      <c r="A123" s="22">
        <v>122</v>
      </c>
      <c r="B123" s="28">
        <v>39965</v>
      </c>
      <c r="C123" s="29" t="s">
        <v>535</v>
      </c>
      <c r="D123" s="30"/>
      <c r="E123" s="31" t="s">
        <v>497</v>
      </c>
      <c r="F123" s="32" t="s">
        <v>57</v>
      </c>
      <c r="G123" s="33" t="s">
        <v>63</v>
      </c>
      <c r="H123" s="34" t="s">
        <v>114</v>
      </c>
      <c r="I123" s="33" t="s">
        <v>64</v>
      </c>
      <c r="J123" s="25" t="str">
        <f t="shared" si="4"/>
        <v>A</v>
      </c>
      <c r="K123" s="26">
        <f ca="1">VLOOKUP(F123,OFFSET(Hodnoc!$A$1:$C$28,0,IF(I123="Hory",0,IF(I123="Ledy",3,IF(I123="Písek",6,IF(I123="Skalky",9,IF(I123="Boulder",12,"chyba")))))),IF(J123="A",2,3),0)*VLOOKUP(G123,Hodnoc!$P$1:$Q$11,2,0)</f>
        <v>11</v>
      </c>
    </row>
    <row r="124" spans="1:11" ht="12.75">
      <c r="A124" s="22">
        <v>123</v>
      </c>
      <c r="B124" s="28">
        <v>39968</v>
      </c>
      <c r="C124" s="29" t="s">
        <v>142</v>
      </c>
      <c r="D124" s="30"/>
      <c r="E124" s="31" t="s">
        <v>238</v>
      </c>
      <c r="F124" s="32">
        <v>6</v>
      </c>
      <c r="G124" s="33" t="s">
        <v>40</v>
      </c>
      <c r="H124" s="34" t="s">
        <v>114</v>
      </c>
      <c r="I124" s="33" t="s">
        <v>9</v>
      </c>
      <c r="J124" s="25" t="str">
        <f t="shared" si="4"/>
        <v>A</v>
      </c>
      <c r="K124" s="26">
        <f ca="1">VLOOKUP(F124,OFFSET(Hodnoc!$A$1:$C$28,0,IF(I124="Hory",0,IF(I124="Ledy",3,IF(I124="Písek",6,IF(I124="Skalky",9,IF(I124="Boulder",12,"chyba")))))),IF(J124="A",2,3),0)*VLOOKUP(G124,Hodnoc!$P$1:$Q$11,2,0)</f>
        <v>27</v>
      </c>
    </row>
    <row r="125" spans="1:11" ht="12.75">
      <c r="A125" s="22">
        <v>124</v>
      </c>
      <c r="B125" s="28">
        <v>39968</v>
      </c>
      <c r="C125" s="29" t="s">
        <v>142</v>
      </c>
      <c r="D125" s="30"/>
      <c r="E125" s="31" t="s">
        <v>536</v>
      </c>
      <c r="F125" s="32" t="s">
        <v>53</v>
      </c>
      <c r="G125" s="33" t="s">
        <v>63</v>
      </c>
      <c r="H125" s="34" t="s">
        <v>114</v>
      </c>
      <c r="I125" s="33" t="s">
        <v>64</v>
      </c>
      <c r="J125" s="25" t="str">
        <f t="shared" si="4"/>
        <v>A</v>
      </c>
      <c r="K125" s="26">
        <f ca="1">VLOOKUP(F125,OFFSET(Hodnoc!$A$1:$C$28,0,IF(I125="Hory",0,IF(I125="Ledy",3,IF(I125="Písek",6,IF(I125="Skalky",9,IF(I125="Boulder",12,"chyba")))))),IF(J125="A",2,3),0)*VLOOKUP(G125,Hodnoc!$P$1:$Q$11,2,0)</f>
        <v>20</v>
      </c>
    </row>
    <row r="126" spans="1:11" ht="12.75">
      <c r="A126" s="22">
        <v>125</v>
      </c>
      <c r="B126" s="28">
        <v>39968</v>
      </c>
      <c r="C126" s="29" t="s">
        <v>142</v>
      </c>
      <c r="D126" s="30"/>
      <c r="E126" s="31" t="s">
        <v>428</v>
      </c>
      <c r="F126" s="32">
        <v>6</v>
      </c>
      <c r="G126" s="33" t="s">
        <v>39</v>
      </c>
      <c r="H126" s="34" t="s">
        <v>114</v>
      </c>
      <c r="I126" s="33" t="s">
        <v>9</v>
      </c>
      <c r="J126" s="25" t="str">
        <f t="shared" si="4"/>
        <v>A</v>
      </c>
      <c r="K126" s="26">
        <f ca="1">VLOOKUP(F126,OFFSET(Hodnoc!$A$1:$C$28,0,IF(I126="Hory",0,IF(I126="Ledy",3,IF(I126="Písek",6,IF(I126="Skalky",9,IF(I126="Boulder",12,"chyba")))))),IF(J126="A",2,3),0)*VLOOKUP(G126,Hodnoc!$P$1:$Q$11,2,0)</f>
        <v>27</v>
      </c>
    </row>
    <row r="127" spans="1:11" ht="12.75">
      <c r="A127" s="22">
        <v>126</v>
      </c>
      <c r="B127" s="28">
        <v>39968</v>
      </c>
      <c r="C127" s="29" t="s">
        <v>142</v>
      </c>
      <c r="D127" s="30"/>
      <c r="E127" s="31" t="s">
        <v>537</v>
      </c>
      <c r="F127" s="32" t="s">
        <v>76</v>
      </c>
      <c r="G127" s="33" t="s">
        <v>145</v>
      </c>
      <c r="H127" s="34" t="s">
        <v>114</v>
      </c>
      <c r="I127" s="33" t="s">
        <v>9</v>
      </c>
      <c r="J127" s="25" t="str">
        <f t="shared" si="4"/>
        <v>B</v>
      </c>
      <c r="K127" s="26">
        <f ca="1">VLOOKUP(F127,OFFSET(Hodnoc!$A$1:$C$28,0,IF(I127="Hory",0,IF(I127="Ledy",3,IF(I127="Písek",6,IF(I127="Skalky",9,IF(I127="Boulder",12,"chyba")))))),IF(J127="A",2,3),0)*VLOOKUP(G127,Hodnoc!$P$1:$Q$11,2,0)</f>
        <v>12</v>
      </c>
    </row>
    <row r="128" spans="1:11" ht="12.75">
      <c r="A128" s="22">
        <v>127</v>
      </c>
      <c r="B128" s="28">
        <v>39968</v>
      </c>
      <c r="C128" s="29" t="s">
        <v>142</v>
      </c>
      <c r="D128" s="30"/>
      <c r="E128" s="31" t="s">
        <v>463</v>
      </c>
      <c r="F128" s="32" t="s">
        <v>75</v>
      </c>
      <c r="G128" s="33" t="s">
        <v>5</v>
      </c>
      <c r="H128" s="34" t="s">
        <v>114</v>
      </c>
      <c r="I128" s="33" t="s">
        <v>9</v>
      </c>
      <c r="J128" s="25" t="str">
        <f t="shared" si="4"/>
        <v>B</v>
      </c>
      <c r="K128" s="26">
        <f ca="1">VLOOKUP(F128,OFFSET(Hodnoc!$A$1:$C$28,0,IF(I128="Hory",0,IF(I128="Ledy",3,IF(I128="Písek",6,IF(I128="Skalky",9,IF(I128="Boulder",12,"chyba")))))),IF(J128="A",2,3),0)*VLOOKUP(G128,Hodnoc!$P$1:$Q$11,2,0)</f>
        <v>13</v>
      </c>
    </row>
    <row r="129" spans="1:11" ht="12.75">
      <c r="A129" s="22">
        <v>128</v>
      </c>
      <c r="B129" s="28">
        <v>39971</v>
      </c>
      <c r="C129" s="29" t="s">
        <v>538</v>
      </c>
      <c r="D129" s="30"/>
      <c r="E129" s="31" t="s">
        <v>539</v>
      </c>
      <c r="F129" s="32" t="s">
        <v>56</v>
      </c>
      <c r="G129" s="33" t="s">
        <v>63</v>
      </c>
      <c r="H129" s="34" t="s">
        <v>114</v>
      </c>
      <c r="I129" s="33" t="s">
        <v>64</v>
      </c>
      <c r="J129" s="25" t="str">
        <f t="shared" si="4"/>
        <v>A</v>
      </c>
      <c r="K129" s="26">
        <f ca="1">VLOOKUP(F129,OFFSET(Hodnoc!$A$1:$C$28,0,IF(I129="Hory",0,IF(I129="Ledy",3,IF(I129="Písek",6,IF(I129="Skalky",9,IF(I129="Boulder",12,"chyba")))))),IF(J129="A",2,3),0)*VLOOKUP(G129,Hodnoc!$P$1:$Q$11,2,0)</f>
        <v>23</v>
      </c>
    </row>
    <row r="130" spans="1:11" ht="12.75">
      <c r="A130" s="22">
        <v>129</v>
      </c>
      <c r="B130" s="28">
        <v>39971</v>
      </c>
      <c r="C130" s="29" t="s">
        <v>538</v>
      </c>
      <c r="D130" s="30"/>
      <c r="E130" s="31" t="s">
        <v>540</v>
      </c>
      <c r="F130" s="32" t="s">
        <v>61</v>
      </c>
      <c r="G130" s="33" t="s">
        <v>63</v>
      </c>
      <c r="H130" s="34" t="s">
        <v>114</v>
      </c>
      <c r="I130" s="33" t="s">
        <v>64</v>
      </c>
      <c r="J130" s="25" t="str">
        <f t="shared" si="4"/>
        <v>A</v>
      </c>
      <c r="K130" s="26">
        <f ca="1">VLOOKUP(F130,OFFSET(Hodnoc!$A$1:$C$28,0,IF(I130="Hory",0,IF(I130="Ledy",3,IF(I130="Písek",6,IF(I130="Skalky",9,IF(I130="Boulder",12,"chyba")))))),IF(J130="A",2,3),0)*VLOOKUP(G130,Hodnoc!$P$1:$Q$11,2,0)</f>
        <v>15</v>
      </c>
    </row>
    <row r="131" spans="1:11" ht="12.75">
      <c r="A131" s="22">
        <v>130</v>
      </c>
      <c r="B131" s="28">
        <v>39971</v>
      </c>
      <c r="C131" s="29" t="s">
        <v>538</v>
      </c>
      <c r="D131" s="30"/>
      <c r="E131" s="31" t="s">
        <v>541</v>
      </c>
      <c r="F131" s="32">
        <v>4</v>
      </c>
      <c r="G131" s="33" t="s">
        <v>63</v>
      </c>
      <c r="H131" s="34" t="s">
        <v>114</v>
      </c>
      <c r="I131" s="33" t="s">
        <v>64</v>
      </c>
      <c r="J131" s="25" t="str">
        <f t="shared" si="4"/>
        <v>A</v>
      </c>
      <c r="K131" s="26">
        <f ca="1">VLOOKUP(F131,OFFSET(Hodnoc!$A$1:$C$28,0,IF(I131="Hory",0,IF(I131="Ledy",3,IF(I131="Písek",6,IF(I131="Skalky",9,IF(I131="Boulder",12,"chyba")))))),IF(J131="A",2,3),0)*VLOOKUP(G131,Hodnoc!$P$1:$Q$11,2,0)</f>
        <v>6</v>
      </c>
    </row>
    <row r="132" spans="1:11" ht="12.75">
      <c r="A132" s="22">
        <v>131</v>
      </c>
      <c r="B132" s="28">
        <v>39977</v>
      </c>
      <c r="C132" s="29" t="s">
        <v>538</v>
      </c>
      <c r="D132" s="30"/>
      <c r="E132" s="31" t="s">
        <v>539</v>
      </c>
      <c r="F132" s="32" t="s">
        <v>56</v>
      </c>
      <c r="G132" s="33" t="s">
        <v>63</v>
      </c>
      <c r="H132" s="34" t="s">
        <v>114</v>
      </c>
      <c r="I132" s="33" t="s">
        <v>64</v>
      </c>
      <c r="J132" s="25" t="str">
        <f t="shared" si="4"/>
        <v>A</v>
      </c>
      <c r="K132" s="26">
        <f ca="1">VLOOKUP(F132,OFFSET(Hodnoc!$A$1:$C$28,0,IF(I132="Hory",0,IF(I132="Ledy",3,IF(I132="Písek",6,IF(I132="Skalky",9,IF(I132="Boulder",12,"chyba")))))),IF(J132="A",2,3),0)*VLOOKUP(G132,Hodnoc!$P$1:$Q$11,2,0)</f>
        <v>23</v>
      </c>
    </row>
    <row r="133" spans="1:11" ht="12.75">
      <c r="A133" s="22">
        <v>132</v>
      </c>
      <c r="B133" s="28">
        <v>39977</v>
      </c>
      <c r="C133" s="29" t="s">
        <v>538</v>
      </c>
      <c r="D133" s="30"/>
      <c r="E133" s="31" t="s">
        <v>540</v>
      </c>
      <c r="F133" s="32" t="s">
        <v>61</v>
      </c>
      <c r="G133" s="33" t="s">
        <v>63</v>
      </c>
      <c r="H133" s="34" t="s">
        <v>114</v>
      </c>
      <c r="I133" s="33" t="s">
        <v>64</v>
      </c>
      <c r="J133" s="25" t="str">
        <f t="shared" si="4"/>
        <v>A</v>
      </c>
      <c r="K133" s="26">
        <f ca="1">VLOOKUP(F133,OFFSET(Hodnoc!$A$1:$C$28,0,IF(I133="Hory",0,IF(I133="Ledy",3,IF(I133="Písek",6,IF(I133="Skalky",9,IF(I133="Boulder",12,"chyba")))))),IF(J133="A",2,3),0)*VLOOKUP(G133,Hodnoc!$P$1:$Q$11,2,0)</f>
        <v>15</v>
      </c>
    </row>
    <row r="134" spans="1:11" ht="12.75">
      <c r="A134" s="22">
        <v>133</v>
      </c>
      <c r="B134" s="28">
        <v>39977</v>
      </c>
      <c r="C134" s="29" t="s">
        <v>538</v>
      </c>
      <c r="D134" s="30"/>
      <c r="E134" s="31" t="s">
        <v>541</v>
      </c>
      <c r="F134" s="32">
        <v>4</v>
      </c>
      <c r="G134" s="33" t="s">
        <v>63</v>
      </c>
      <c r="H134" s="34" t="s">
        <v>114</v>
      </c>
      <c r="I134" s="33" t="s">
        <v>64</v>
      </c>
      <c r="J134" s="25" t="str">
        <f t="shared" si="4"/>
        <v>A</v>
      </c>
      <c r="K134" s="26">
        <f ca="1">VLOOKUP(F134,OFFSET(Hodnoc!$A$1:$C$28,0,IF(I134="Hory",0,IF(I134="Ledy",3,IF(I134="Písek",6,IF(I134="Skalky",9,IF(I134="Boulder",12,"chyba")))))),IF(J134="A",2,3),0)*VLOOKUP(G134,Hodnoc!$P$1:$Q$11,2,0)</f>
        <v>6</v>
      </c>
    </row>
    <row r="135" spans="1:11" ht="12.75">
      <c r="A135" s="22">
        <v>134</v>
      </c>
      <c r="B135" s="28">
        <v>39977</v>
      </c>
      <c r="C135" s="29" t="s">
        <v>538</v>
      </c>
      <c r="D135" s="30"/>
      <c r="E135" s="31" t="s">
        <v>542</v>
      </c>
      <c r="F135" s="32" t="s">
        <v>53</v>
      </c>
      <c r="G135" s="33" t="s">
        <v>38</v>
      </c>
      <c r="H135" s="34" t="s">
        <v>114</v>
      </c>
      <c r="I135" s="33" t="s">
        <v>64</v>
      </c>
      <c r="J135" s="25" t="str">
        <f t="shared" si="4"/>
        <v>A</v>
      </c>
      <c r="K135" s="26">
        <f ca="1">VLOOKUP(F135,OFFSET(Hodnoc!$A$1:$C$28,0,IF(I135="Hory",0,IF(I135="Ledy",3,IF(I135="Písek",6,IF(I135="Skalky",9,IF(I135="Boulder",12,"chyba")))))),IF(J135="A",2,3),0)*VLOOKUP(G135,Hodnoc!$P$1:$Q$11,2,0)</f>
        <v>36</v>
      </c>
    </row>
    <row r="136" spans="1:11" ht="12.75">
      <c r="A136" s="22">
        <v>135</v>
      </c>
      <c r="B136" s="28">
        <v>39977</v>
      </c>
      <c r="C136" s="29" t="s">
        <v>538</v>
      </c>
      <c r="D136" s="30"/>
      <c r="E136" s="31" t="s">
        <v>543</v>
      </c>
      <c r="F136" s="32" t="s">
        <v>61</v>
      </c>
      <c r="G136" s="33" t="s">
        <v>63</v>
      </c>
      <c r="H136" s="34" t="s">
        <v>114</v>
      </c>
      <c r="I136" s="33" t="s">
        <v>64</v>
      </c>
      <c r="J136" s="25" t="str">
        <f t="shared" si="4"/>
        <v>A</v>
      </c>
      <c r="K136" s="26">
        <f ca="1">VLOOKUP(F136,OFFSET(Hodnoc!$A$1:$C$28,0,IF(I136="Hory",0,IF(I136="Ledy",3,IF(I136="Písek",6,IF(I136="Skalky",9,IF(I136="Boulder",12,"chyba")))))),IF(J136="A",2,3),0)*VLOOKUP(G136,Hodnoc!$P$1:$Q$11,2,0)</f>
        <v>15</v>
      </c>
    </row>
    <row r="137" spans="1:11" ht="12.75">
      <c r="A137" s="22">
        <v>136</v>
      </c>
      <c r="B137" s="28">
        <v>39977</v>
      </c>
      <c r="C137" s="29" t="s">
        <v>538</v>
      </c>
      <c r="D137" s="30"/>
      <c r="E137" s="31" t="s">
        <v>544</v>
      </c>
      <c r="F137" s="32" t="s">
        <v>61</v>
      </c>
      <c r="G137" s="33" t="s">
        <v>63</v>
      </c>
      <c r="H137" s="34" t="s">
        <v>114</v>
      </c>
      <c r="I137" s="33" t="s">
        <v>64</v>
      </c>
      <c r="J137" s="25" t="str">
        <f t="shared" si="4"/>
        <v>A</v>
      </c>
      <c r="K137" s="26">
        <f ca="1">VLOOKUP(F137,OFFSET(Hodnoc!$A$1:$C$28,0,IF(I137="Hory",0,IF(I137="Ledy",3,IF(I137="Písek",6,IF(I137="Skalky",9,IF(I137="Boulder",12,"chyba")))))),IF(J137="A",2,3),0)*VLOOKUP(G137,Hodnoc!$P$1:$Q$11,2,0)</f>
        <v>15</v>
      </c>
    </row>
    <row r="138" spans="1:11" ht="12.75">
      <c r="A138" s="22">
        <v>137</v>
      </c>
      <c r="B138" s="28">
        <v>39977</v>
      </c>
      <c r="C138" s="29" t="s">
        <v>538</v>
      </c>
      <c r="D138" s="30"/>
      <c r="E138" s="31" t="s">
        <v>545</v>
      </c>
      <c r="F138" s="32" t="s">
        <v>53</v>
      </c>
      <c r="G138" s="33" t="s">
        <v>63</v>
      </c>
      <c r="H138" s="34" t="s">
        <v>114</v>
      </c>
      <c r="I138" s="33" t="s">
        <v>64</v>
      </c>
      <c r="J138" s="25" t="str">
        <f t="shared" si="4"/>
        <v>A</v>
      </c>
      <c r="K138" s="26">
        <f ca="1">VLOOKUP(F138,OFFSET(Hodnoc!$A$1:$C$28,0,IF(I138="Hory",0,IF(I138="Ledy",3,IF(I138="Písek",6,IF(I138="Skalky",9,IF(I138="Boulder",12,"chyba")))))),IF(J138="A",2,3),0)*VLOOKUP(G138,Hodnoc!$P$1:$Q$11,2,0)</f>
        <v>20</v>
      </c>
    </row>
    <row r="139" spans="1:11" ht="12.75">
      <c r="A139" s="22">
        <v>138</v>
      </c>
      <c r="B139" s="28">
        <v>39977</v>
      </c>
      <c r="C139" s="29" t="s">
        <v>538</v>
      </c>
      <c r="D139" s="30"/>
      <c r="E139" s="31" t="s">
        <v>546</v>
      </c>
      <c r="F139" s="32" t="s">
        <v>79</v>
      </c>
      <c r="G139" s="33" t="s">
        <v>63</v>
      </c>
      <c r="H139" s="34" t="s">
        <v>114</v>
      </c>
      <c r="I139" s="33" t="s">
        <v>64</v>
      </c>
      <c r="J139" s="25" t="str">
        <f t="shared" si="4"/>
        <v>A</v>
      </c>
      <c r="K139" s="26">
        <f ca="1">VLOOKUP(F139,OFFSET(Hodnoc!$A$1:$C$28,0,IF(I139="Hory",0,IF(I139="Ledy",3,IF(I139="Písek",6,IF(I139="Skalky",9,IF(I139="Boulder",12,"chyba")))))),IF(J139="A",2,3),0)*VLOOKUP(G139,Hodnoc!$P$1:$Q$11,2,0)</f>
        <v>34</v>
      </c>
    </row>
    <row r="140" spans="1:11" ht="12.75">
      <c r="A140" s="22">
        <v>139</v>
      </c>
      <c r="B140" s="28">
        <v>39977</v>
      </c>
      <c r="C140" s="29" t="s">
        <v>538</v>
      </c>
      <c r="D140" s="30"/>
      <c r="E140" s="31" t="s">
        <v>547</v>
      </c>
      <c r="F140" s="32" t="s">
        <v>56</v>
      </c>
      <c r="G140" s="33" t="s">
        <v>63</v>
      </c>
      <c r="H140" s="34" t="s">
        <v>114</v>
      </c>
      <c r="I140" s="33" t="s">
        <v>64</v>
      </c>
      <c r="J140" s="25" t="str">
        <f t="shared" si="4"/>
        <v>A</v>
      </c>
      <c r="K140" s="26">
        <f ca="1">VLOOKUP(F140,OFFSET(Hodnoc!$A$1:$C$28,0,IF(I140="Hory",0,IF(I140="Ledy",3,IF(I140="Písek",6,IF(I140="Skalky",9,IF(I140="Boulder",12,"chyba")))))),IF(J140="A",2,3),0)*VLOOKUP(G140,Hodnoc!$P$1:$Q$11,2,0)</f>
        <v>23</v>
      </c>
    </row>
    <row r="141" spans="1:11" ht="12.75">
      <c r="A141" s="22">
        <v>140</v>
      </c>
      <c r="B141" s="28">
        <v>39977</v>
      </c>
      <c r="C141" s="29" t="s">
        <v>538</v>
      </c>
      <c r="D141" s="30"/>
      <c r="E141" s="31" t="s">
        <v>548</v>
      </c>
      <c r="F141" s="32" t="s">
        <v>54</v>
      </c>
      <c r="G141" s="33" t="s">
        <v>63</v>
      </c>
      <c r="H141" s="34" t="s">
        <v>114</v>
      </c>
      <c r="I141" s="33" t="s">
        <v>64</v>
      </c>
      <c r="J141" s="25" t="str">
        <f t="shared" si="4"/>
        <v>A</v>
      </c>
      <c r="K141" s="26">
        <f ca="1">VLOOKUP(F141,OFFSET(Hodnoc!$A$1:$C$28,0,IF(I141="Hory",0,IF(I141="Ledy",3,IF(I141="Písek",6,IF(I141="Skalky",9,IF(I141="Boulder",12,"chyba")))))),IF(J141="A",2,3),0)*VLOOKUP(G141,Hodnoc!$P$1:$Q$11,2,0)</f>
        <v>9</v>
      </c>
    </row>
    <row r="142" spans="1:11" ht="12.75">
      <c r="A142" s="22">
        <v>141</v>
      </c>
      <c r="B142" s="28">
        <v>39977</v>
      </c>
      <c r="C142" s="29" t="s">
        <v>538</v>
      </c>
      <c r="D142" s="30"/>
      <c r="E142" s="31" t="s">
        <v>549</v>
      </c>
      <c r="F142" s="32" t="s">
        <v>54</v>
      </c>
      <c r="G142" s="33" t="s">
        <v>63</v>
      </c>
      <c r="H142" s="34" t="s">
        <v>114</v>
      </c>
      <c r="I142" s="33" t="s">
        <v>64</v>
      </c>
      <c r="J142" s="25" t="str">
        <f t="shared" si="4"/>
        <v>A</v>
      </c>
      <c r="K142" s="26">
        <f ca="1">VLOOKUP(F142,OFFSET(Hodnoc!$A$1:$C$28,0,IF(I142="Hory",0,IF(I142="Ledy",3,IF(I142="Písek",6,IF(I142="Skalky",9,IF(I142="Boulder",12,"chyba")))))),IF(J142="A",2,3),0)*VLOOKUP(G142,Hodnoc!$P$1:$Q$11,2,0)</f>
        <v>9</v>
      </c>
    </row>
    <row r="143" spans="1:11" ht="12.75">
      <c r="A143" s="22">
        <v>142</v>
      </c>
      <c r="B143" s="28">
        <v>39977</v>
      </c>
      <c r="C143" s="29" t="s">
        <v>538</v>
      </c>
      <c r="D143" s="30"/>
      <c r="E143" s="31" t="s">
        <v>549</v>
      </c>
      <c r="F143" s="32" t="s">
        <v>54</v>
      </c>
      <c r="G143" s="33" t="s">
        <v>63</v>
      </c>
      <c r="H143" s="34" t="s">
        <v>114</v>
      </c>
      <c r="I143" s="33" t="s">
        <v>64</v>
      </c>
      <c r="J143" s="25" t="str">
        <f t="shared" si="4"/>
        <v>A</v>
      </c>
      <c r="K143" s="26">
        <f ca="1">VLOOKUP(F143,OFFSET(Hodnoc!$A$1:$C$28,0,IF(I143="Hory",0,IF(I143="Ledy",3,IF(I143="Písek",6,IF(I143="Skalky",9,IF(I143="Boulder",12,"chyba")))))),IF(J143="A",2,3),0)*VLOOKUP(G143,Hodnoc!$P$1:$Q$11,2,0)</f>
        <v>9</v>
      </c>
    </row>
    <row r="144" spans="1:11" ht="12.75">
      <c r="A144" s="22">
        <v>143</v>
      </c>
      <c r="B144" s="28">
        <v>39982</v>
      </c>
      <c r="C144" s="29" t="s">
        <v>142</v>
      </c>
      <c r="D144" s="30"/>
      <c r="E144" s="31" t="s">
        <v>319</v>
      </c>
      <c r="F144" s="32">
        <v>3</v>
      </c>
      <c r="G144" s="33" t="s">
        <v>531</v>
      </c>
      <c r="H144" s="34" t="s">
        <v>114</v>
      </c>
      <c r="I144" s="33" t="s">
        <v>9</v>
      </c>
      <c r="J144" s="25" t="str">
        <f aca="true" t="shared" si="5" ref="J144:J179">IF(OR(G144="TR",G144="TRO"),"B","A")</f>
        <v>A</v>
      </c>
      <c r="K144" s="26">
        <f ca="1">VLOOKUP(F144,OFFSET(Hodnoc!$A$1:$C$28,0,IF(I144="Hory",0,IF(I144="Ledy",3,IF(I144="Písek",6,IF(I144="Skalky",9,IF(I144="Boulder",12,"chyba")))))),IF(J144="A",2,3),0)*VLOOKUP(G144,Hodnoc!$P$1:$Q$11,2,0)</f>
        <v>6</v>
      </c>
    </row>
    <row r="145" spans="1:11" ht="12.75">
      <c r="A145" s="22">
        <v>144</v>
      </c>
      <c r="B145" s="28">
        <v>39982</v>
      </c>
      <c r="C145" s="29" t="s">
        <v>142</v>
      </c>
      <c r="D145" s="30"/>
      <c r="E145" s="31" t="s">
        <v>215</v>
      </c>
      <c r="F145" s="32" t="s">
        <v>76</v>
      </c>
      <c r="G145" s="33" t="s">
        <v>5</v>
      </c>
      <c r="H145" s="34" t="s">
        <v>114</v>
      </c>
      <c r="I145" s="33" t="s">
        <v>9</v>
      </c>
      <c r="J145" s="25" t="str">
        <f t="shared" si="5"/>
        <v>B</v>
      </c>
      <c r="K145" s="26">
        <f ca="1">VLOOKUP(F145,OFFSET(Hodnoc!$A$1:$C$28,0,IF(I145="Hory",0,IF(I145="Ledy",3,IF(I145="Písek",6,IF(I145="Skalky",9,IF(I145="Boulder",12,"chyba")))))),IF(J145="A",2,3),0)*VLOOKUP(G145,Hodnoc!$P$1:$Q$11,2,0)</f>
        <v>15.600000000000001</v>
      </c>
    </row>
    <row r="146" spans="1:11" ht="12.75">
      <c r="A146" s="22">
        <v>145</v>
      </c>
      <c r="B146" s="28">
        <v>39982</v>
      </c>
      <c r="C146" s="29" t="s">
        <v>142</v>
      </c>
      <c r="D146" s="30"/>
      <c r="E146" s="31" t="s">
        <v>212</v>
      </c>
      <c r="F146" s="32" t="s">
        <v>74</v>
      </c>
      <c r="G146" s="33" t="s">
        <v>39</v>
      </c>
      <c r="H146" s="34" t="s">
        <v>114</v>
      </c>
      <c r="I146" s="33" t="s">
        <v>9</v>
      </c>
      <c r="J146" s="25" t="str">
        <f t="shared" si="5"/>
        <v>A</v>
      </c>
      <c r="K146" s="26">
        <f ca="1">VLOOKUP(F146,OFFSET(Hodnoc!$A$1:$C$28,0,IF(I146="Hory",0,IF(I146="Ledy",3,IF(I146="Písek",6,IF(I146="Skalky",9,IF(I146="Boulder",12,"chyba")))))),IF(J146="A",2,3),0)*VLOOKUP(G146,Hodnoc!$P$1:$Q$11,2,0)</f>
        <v>24</v>
      </c>
    </row>
    <row r="147" spans="1:11" ht="12.75">
      <c r="A147" s="22">
        <v>146</v>
      </c>
      <c r="B147" s="28">
        <v>39982</v>
      </c>
      <c r="C147" s="29" t="s">
        <v>142</v>
      </c>
      <c r="D147" s="30"/>
      <c r="E147" s="31" t="s">
        <v>317</v>
      </c>
      <c r="F147" s="32" t="s">
        <v>76</v>
      </c>
      <c r="G147" s="33" t="s">
        <v>5</v>
      </c>
      <c r="H147" s="34" t="s">
        <v>114</v>
      </c>
      <c r="I147" s="33" t="s">
        <v>9</v>
      </c>
      <c r="J147" s="25" t="str">
        <f t="shared" si="5"/>
        <v>B</v>
      </c>
      <c r="K147" s="26">
        <f ca="1">VLOOKUP(F147,OFFSET(Hodnoc!$A$1:$C$28,0,IF(I147="Hory",0,IF(I147="Ledy",3,IF(I147="Písek",6,IF(I147="Skalky",9,IF(I147="Boulder",12,"chyba")))))),IF(J147="A",2,3),0)*VLOOKUP(G147,Hodnoc!$P$1:$Q$11,2,0)</f>
        <v>15.600000000000001</v>
      </c>
    </row>
    <row r="148" spans="1:11" ht="12.75">
      <c r="A148" s="22">
        <v>147</v>
      </c>
      <c r="B148" s="28">
        <v>39982</v>
      </c>
      <c r="C148" s="29" t="s">
        <v>142</v>
      </c>
      <c r="D148" s="30"/>
      <c r="E148" s="31" t="s">
        <v>317</v>
      </c>
      <c r="F148" s="32" t="s">
        <v>76</v>
      </c>
      <c r="G148" s="33" t="s">
        <v>40</v>
      </c>
      <c r="H148" s="34" t="s">
        <v>114</v>
      </c>
      <c r="I148" s="33" t="s">
        <v>9</v>
      </c>
      <c r="J148" s="25" t="str">
        <f t="shared" si="5"/>
        <v>A</v>
      </c>
      <c r="K148" s="26">
        <f ca="1">VLOOKUP(F148,OFFSET(Hodnoc!$A$1:$C$28,0,IF(I148="Hory",0,IF(I148="Ledy",3,IF(I148="Písek",6,IF(I148="Skalky",9,IF(I148="Boulder",12,"chyba")))))),IF(J148="A",2,3),0)*VLOOKUP(G148,Hodnoc!$P$1:$Q$11,2,0)</f>
        <v>37.5</v>
      </c>
    </row>
    <row r="149" spans="1:11" ht="12.75">
      <c r="A149" s="22">
        <v>148</v>
      </c>
      <c r="B149" s="28">
        <v>39982</v>
      </c>
      <c r="C149" s="29" t="s">
        <v>142</v>
      </c>
      <c r="D149" s="30"/>
      <c r="E149" s="31" t="s">
        <v>172</v>
      </c>
      <c r="F149" s="32" t="s">
        <v>74</v>
      </c>
      <c r="G149" s="33" t="s">
        <v>38</v>
      </c>
      <c r="H149" s="34" t="s">
        <v>114</v>
      </c>
      <c r="I149" s="33" t="s">
        <v>9</v>
      </c>
      <c r="J149" s="25" t="str">
        <f t="shared" si="5"/>
        <v>A</v>
      </c>
      <c r="K149" s="26">
        <f ca="1">VLOOKUP(F149,OFFSET(Hodnoc!$A$1:$C$28,0,IF(I149="Hory",0,IF(I149="Ledy",3,IF(I149="Písek",6,IF(I149="Skalky",9,IF(I149="Boulder",12,"chyba")))))),IF(J149="A",2,3),0)*VLOOKUP(G149,Hodnoc!$P$1:$Q$11,2,0)</f>
        <v>28.8</v>
      </c>
    </row>
    <row r="150" spans="1:11" ht="12.75">
      <c r="A150" s="22">
        <v>149</v>
      </c>
      <c r="B150" s="28">
        <v>39998</v>
      </c>
      <c r="C150" s="29" t="s">
        <v>198</v>
      </c>
      <c r="D150" s="30" t="s">
        <v>593</v>
      </c>
      <c r="E150" s="31" t="s">
        <v>594</v>
      </c>
      <c r="F150" s="32">
        <v>6</v>
      </c>
      <c r="G150" s="33" t="s">
        <v>38</v>
      </c>
      <c r="H150" s="34" t="s">
        <v>114</v>
      </c>
      <c r="I150" s="33" t="s">
        <v>9</v>
      </c>
      <c r="J150" s="25" t="str">
        <f t="shared" si="5"/>
        <v>A</v>
      </c>
      <c r="K150" s="26">
        <f ca="1">VLOOKUP(F150,OFFSET(Hodnoc!$A$1:$C$28,0,IF(I150="Hory",0,IF(I150="Ledy",3,IF(I150="Písek",6,IF(I150="Skalky",9,IF(I150="Boulder",12,"chyba")))))),IF(J150="A",2,3),0)*VLOOKUP(G150,Hodnoc!$P$1:$Q$11,2,0)</f>
        <v>32.4</v>
      </c>
    </row>
    <row r="151" spans="1:11" ht="12.75">
      <c r="A151" s="22">
        <v>150</v>
      </c>
      <c r="B151" s="28">
        <v>39999</v>
      </c>
      <c r="C151" s="29" t="s">
        <v>198</v>
      </c>
      <c r="D151" s="30" t="s">
        <v>595</v>
      </c>
      <c r="E151" s="31" t="s">
        <v>596</v>
      </c>
      <c r="F151" s="32" t="s">
        <v>74</v>
      </c>
      <c r="G151" s="33" t="s">
        <v>38</v>
      </c>
      <c r="H151" s="34" t="s">
        <v>114</v>
      </c>
      <c r="I151" s="33" t="s">
        <v>9</v>
      </c>
      <c r="J151" s="25" t="str">
        <f t="shared" si="5"/>
        <v>A</v>
      </c>
      <c r="K151" s="26">
        <f ca="1">VLOOKUP(F151,OFFSET(Hodnoc!$A$1:$C$28,0,IF(I151="Hory",0,IF(I151="Ledy",3,IF(I151="Písek",6,IF(I151="Skalky",9,IF(I151="Boulder",12,"chyba")))))),IF(J151="A",2,3),0)*VLOOKUP(G151,Hodnoc!$P$1:$Q$11,2,0)</f>
        <v>28.8</v>
      </c>
    </row>
    <row r="152" spans="1:11" ht="12.75">
      <c r="A152" s="22">
        <v>151</v>
      </c>
      <c r="B152" s="28">
        <v>39999</v>
      </c>
      <c r="C152" s="29" t="s">
        <v>198</v>
      </c>
      <c r="D152" s="30" t="s">
        <v>595</v>
      </c>
      <c r="E152" s="31" t="s">
        <v>597</v>
      </c>
      <c r="F152" s="32">
        <v>6</v>
      </c>
      <c r="G152" s="33" t="s">
        <v>38</v>
      </c>
      <c r="H152" s="34" t="s">
        <v>114</v>
      </c>
      <c r="I152" s="33" t="s">
        <v>9</v>
      </c>
      <c r="J152" s="25" t="str">
        <f t="shared" si="5"/>
        <v>A</v>
      </c>
      <c r="K152" s="26">
        <f ca="1">VLOOKUP(F152,OFFSET(Hodnoc!$A$1:$C$28,0,IF(I152="Hory",0,IF(I152="Ledy",3,IF(I152="Písek",6,IF(I152="Skalky",9,IF(I152="Boulder",12,"chyba")))))),IF(J152="A",2,3),0)*VLOOKUP(G152,Hodnoc!$P$1:$Q$11,2,0)</f>
        <v>32.4</v>
      </c>
    </row>
    <row r="153" spans="1:11" ht="12.75">
      <c r="A153" s="22">
        <v>152</v>
      </c>
      <c r="B153" s="28">
        <v>39999</v>
      </c>
      <c r="C153" s="29" t="s">
        <v>198</v>
      </c>
      <c r="D153" s="30" t="s">
        <v>598</v>
      </c>
      <c r="E153" s="31" t="s">
        <v>599</v>
      </c>
      <c r="F153" s="32" t="s">
        <v>76</v>
      </c>
      <c r="G153" s="33" t="s">
        <v>50</v>
      </c>
      <c r="H153" s="34" t="s">
        <v>114</v>
      </c>
      <c r="I153" s="33" t="s">
        <v>9</v>
      </c>
      <c r="J153" s="25" t="str">
        <f t="shared" si="5"/>
        <v>A</v>
      </c>
      <c r="K153" s="26">
        <f ca="1">VLOOKUP(F153,OFFSET(Hodnoc!$A$1:$C$28,0,IF(I153="Hory",0,IF(I153="Ledy",3,IF(I153="Písek",6,IF(I153="Skalky",9,IF(I153="Boulder",12,"chyba")))))),IF(J153="A",2,3),0)*VLOOKUP(G153,Hodnoc!$P$1:$Q$11,2,0)</f>
        <v>25</v>
      </c>
    </row>
    <row r="154" spans="1:11" ht="12.75">
      <c r="A154" s="22">
        <v>153</v>
      </c>
      <c r="B154" s="28">
        <v>39999</v>
      </c>
      <c r="C154" s="29" t="s">
        <v>198</v>
      </c>
      <c r="D154" s="30" t="s">
        <v>598</v>
      </c>
      <c r="E154" s="31" t="s">
        <v>599</v>
      </c>
      <c r="F154" s="32" t="s">
        <v>76</v>
      </c>
      <c r="G154" s="33" t="s">
        <v>40</v>
      </c>
      <c r="H154" s="34" t="s">
        <v>114</v>
      </c>
      <c r="I154" s="33" t="s">
        <v>9</v>
      </c>
      <c r="J154" s="25" t="str">
        <f t="shared" si="5"/>
        <v>A</v>
      </c>
      <c r="K154" s="26">
        <f ca="1">VLOOKUP(F154,OFFSET(Hodnoc!$A$1:$C$28,0,IF(I154="Hory",0,IF(I154="Ledy",3,IF(I154="Písek",6,IF(I154="Skalky",9,IF(I154="Boulder",12,"chyba")))))),IF(J154="A",2,3),0)*VLOOKUP(G154,Hodnoc!$P$1:$Q$11,2,0)</f>
        <v>37.5</v>
      </c>
    </row>
    <row r="155" spans="1:11" ht="12.75">
      <c r="A155" s="22">
        <v>154</v>
      </c>
      <c r="B155" s="28">
        <v>40000</v>
      </c>
      <c r="C155" s="29" t="s">
        <v>198</v>
      </c>
      <c r="D155" s="30" t="s">
        <v>600</v>
      </c>
      <c r="E155" s="31" t="s">
        <v>573</v>
      </c>
      <c r="F155" s="32" t="s">
        <v>65</v>
      </c>
      <c r="G155" s="33" t="s">
        <v>145</v>
      </c>
      <c r="H155" s="34" t="s">
        <v>114</v>
      </c>
      <c r="I155" s="33" t="s">
        <v>9</v>
      </c>
      <c r="J155" s="25" t="str">
        <f t="shared" si="5"/>
        <v>B</v>
      </c>
      <c r="K155" s="26">
        <f ca="1">VLOOKUP(F155,OFFSET(Hodnoc!$A$1:$C$28,0,IF(I155="Hory",0,IF(I155="Ledy",3,IF(I155="Písek",6,IF(I155="Skalky",9,IF(I155="Boulder",12,"chyba")))))),IF(J155="A",2,3),0)*VLOOKUP(G155,Hodnoc!$P$1:$Q$11,2,0)</f>
        <v>18</v>
      </c>
    </row>
    <row r="156" spans="1:11" ht="12.75">
      <c r="A156" s="22">
        <v>155</v>
      </c>
      <c r="B156" s="28">
        <v>40000</v>
      </c>
      <c r="C156" s="29" t="s">
        <v>198</v>
      </c>
      <c r="D156" s="30" t="s">
        <v>600</v>
      </c>
      <c r="E156" s="31" t="s">
        <v>573</v>
      </c>
      <c r="F156" s="32" t="s">
        <v>65</v>
      </c>
      <c r="G156" s="33" t="s">
        <v>145</v>
      </c>
      <c r="H156" s="34" t="s">
        <v>114</v>
      </c>
      <c r="I156" s="33" t="s">
        <v>9</v>
      </c>
      <c r="J156" s="25" t="str">
        <f t="shared" si="5"/>
        <v>B</v>
      </c>
      <c r="K156" s="26">
        <f ca="1">VLOOKUP(F156,OFFSET(Hodnoc!$A$1:$C$28,0,IF(I156="Hory",0,IF(I156="Ledy",3,IF(I156="Písek",6,IF(I156="Skalky",9,IF(I156="Boulder",12,"chyba")))))),IF(J156="A",2,3),0)*VLOOKUP(G156,Hodnoc!$P$1:$Q$11,2,0)</f>
        <v>18</v>
      </c>
    </row>
    <row r="157" spans="1:11" ht="12.75">
      <c r="A157" s="22">
        <v>156</v>
      </c>
      <c r="B157" s="28">
        <v>40000</v>
      </c>
      <c r="C157" s="29" t="s">
        <v>198</v>
      </c>
      <c r="D157" s="30" t="s">
        <v>601</v>
      </c>
      <c r="E157" s="31" t="s">
        <v>602</v>
      </c>
      <c r="F157" s="32" t="s">
        <v>66</v>
      </c>
      <c r="G157" s="33" t="s">
        <v>145</v>
      </c>
      <c r="H157" s="34" t="s">
        <v>114</v>
      </c>
      <c r="I157" s="33" t="s">
        <v>9</v>
      </c>
      <c r="J157" s="25" t="str">
        <f t="shared" si="5"/>
        <v>B</v>
      </c>
      <c r="K157" s="26">
        <f ca="1">VLOOKUP(F157,OFFSET(Hodnoc!$A$1:$C$28,0,IF(I157="Hory",0,IF(I157="Ledy",3,IF(I157="Písek",6,IF(I157="Skalky",9,IF(I157="Boulder",12,"chyba")))))),IF(J157="A",2,3),0)*VLOOKUP(G157,Hodnoc!$P$1:$Q$11,2,0)</f>
        <v>16</v>
      </c>
    </row>
    <row r="158" spans="1:11" ht="12.75">
      <c r="A158" s="22">
        <v>157</v>
      </c>
      <c r="B158" s="28">
        <v>40000</v>
      </c>
      <c r="C158" s="29" t="s">
        <v>198</v>
      </c>
      <c r="D158" s="30" t="s">
        <v>601</v>
      </c>
      <c r="E158" s="31" t="s">
        <v>602</v>
      </c>
      <c r="F158" s="32" t="s">
        <v>66</v>
      </c>
      <c r="G158" s="33" t="s">
        <v>145</v>
      </c>
      <c r="H158" s="34" t="s">
        <v>114</v>
      </c>
      <c r="I158" s="33" t="s">
        <v>9</v>
      </c>
      <c r="J158" s="25" t="str">
        <f t="shared" si="5"/>
        <v>B</v>
      </c>
      <c r="K158" s="26">
        <f ca="1">VLOOKUP(F158,OFFSET(Hodnoc!$A$1:$C$28,0,IF(I158="Hory",0,IF(I158="Ledy",3,IF(I158="Písek",6,IF(I158="Skalky",9,IF(I158="Boulder",12,"chyba")))))),IF(J158="A",2,3),0)*VLOOKUP(G158,Hodnoc!$P$1:$Q$11,2,0)</f>
        <v>16</v>
      </c>
    </row>
    <row r="159" spans="1:11" ht="12.75">
      <c r="A159" s="22">
        <v>158</v>
      </c>
      <c r="B159" s="28">
        <v>40000</v>
      </c>
      <c r="C159" s="29" t="s">
        <v>198</v>
      </c>
      <c r="D159" s="30" t="s">
        <v>601</v>
      </c>
      <c r="E159" s="31" t="s">
        <v>603</v>
      </c>
      <c r="F159" s="32" t="s">
        <v>76</v>
      </c>
      <c r="G159" s="33" t="s">
        <v>5</v>
      </c>
      <c r="H159" s="34" t="s">
        <v>114</v>
      </c>
      <c r="I159" s="33" t="s">
        <v>9</v>
      </c>
      <c r="J159" s="25" t="str">
        <f t="shared" si="5"/>
        <v>B</v>
      </c>
      <c r="K159" s="26">
        <f ca="1">VLOOKUP(F159,OFFSET(Hodnoc!$A$1:$C$28,0,IF(I159="Hory",0,IF(I159="Ledy",3,IF(I159="Písek",6,IF(I159="Skalky",9,IF(I159="Boulder",12,"chyba")))))),IF(J159="A",2,3),0)*VLOOKUP(G159,Hodnoc!$P$1:$Q$11,2,0)</f>
        <v>15.600000000000001</v>
      </c>
    </row>
    <row r="160" spans="1:11" ht="12.75">
      <c r="A160" s="22">
        <v>159</v>
      </c>
      <c r="B160" s="28">
        <v>40001</v>
      </c>
      <c r="C160" s="29" t="s">
        <v>198</v>
      </c>
      <c r="D160" s="30" t="s">
        <v>604</v>
      </c>
      <c r="E160" s="31" t="s">
        <v>605</v>
      </c>
      <c r="F160" s="32" t="s">
        <v>73</v>
      </c>
      <c r="G160" s="33" t="s">
        <v>38</v>
      </c>
      <c r="H160" s="34" t="s">
        <v>114</v>
      </c>
      <c r="I160" s="33" t="s">
        <v>9</v>
      </c>
      <c r="J160" s="25" t="str">
        <f t="shared" si="5"/>
        <v>A</v>
      </c>
      <c r="K160" s="26">
        <f ca="1">VLOOKUP(F160,OFFSET(Hodnoc!$A$1:$C$28,0,IF(I160="Hory",0,IF(I160="Ledy",3,IF(I160="Písek",6,IF(I160="Skalky",9,IF(I160="Boulder",12,"chyba")))))),IF(J160="A",2,3),0)*VLOOKUP(G160,Hodnoc!$P$1:$Q$11,2,0)</f>
        <v>23.400000000000002</v>
      </c>
    </row>
    <row r="161" spans="1:11" ht="12.75">
      <c r="A161" s="22">
        <v>160</v>
      </c>
      <c r="B161" s="28">
        <v>40001</v>
      </c>
      <c r="C161" s="29" t="s">
        <v>198</v>
      </c>
      <c r="D161" s="30" t="s">
        <v>604</v>
      </c>
      <c r="E161" s="31" t="s">
        <v>606</v>
      </c>
      <c r="F161" s="32">
        <v>5</v>
      </c>
      <c r="G161" s="33" t="s">
        <v>38</v>
      </c>
      <c r="H161" s="34" t="s">
        <v>114</v>
      </c>
      <c r="I161" s="33" t="s">
        <v>9</v>
      </c>
      <c r="J161" s="25" t="str">
        <f t="shared" si="5"/>
        <v>A</v>
      </c>
      <c r="K161" s="26">
        <f ca="1">VLOOKUP(F161,OFFSET(Hodnoc!$A$1:$C$28,0,IF(I161="Hory",0,IF(I161="Ledy",3,IF(I161="Písek",6,IF(I161="Skalky",9,IF(I161="Boulder",12,"chyba")))))),IF(J161="A",2,3),0)*VLOOKUP(G161,Hodnoc!$P$1:$Q$11,2,0)</f>
        <v>19.8</v>
      </c>
    </row>
    <row r="162" spans="1:11" ht="12.75">
      <c r="A162" s="22">
        <v>161</v>
      </c>
      <c r="B162" s="28">
        <v>40001</v>
      </c>
      <c r="C162" s="29" t="s">
        <v>198</v>
      </c>
      <c r="D162" s="30" t="s">
        <v>604</v>
      </c>
      <c r="E162" s="31" t="s">
        <v>607</v>
      </c>
      <c r="F162" s="32" t="s">
        <v>66</v>
      </c>
      <c r="G162" s="33" t="s">
        <v>145</v>
      </c>
      <c r="H162" s="34" t="s">
        <v>114</v>
      </c>
      <c r="I162" s="33" t="s">
        <v>9</v>
      </c>
      <c r="J162" s="25" t="str">
        <f t="shared" si="5"/>
        <v>B</v>
      </c>
      <c r="K162" s="26">
        <f ca="1">VLOOKUP(F162,OFFSET(Hodnoc!$A$1:$C$28,0,IF(I162="Hory",0,IF(I162="Ledy",3,IF(I162="Písek",6,IF(I162="Skalky",9,IF(I162="Boulder",12,"chyba")))))),IF(J162="A",2,3),0)*VLOOKUP(G162,Hodnoc!$P$1:$Q$11,2,0)</f>
        <v>16</v>
      </c>
    </row>
    <row r="163" spans="1:11" ht="12.75">
      <c r="A163" s="22">
        <v>162</v>
      </c>
      <c r="B163" s="28">
        <v>40001</v>
      </c>
      <c r="C163" s="29" t="s">
        <v>198</v>
      </c>
      <c r="D163" s="30" t="s">
        <v>608</v>
      </c>
      <c r="E163" s="31" t="s">
        <v>609</v>
      </c>
      <c r="F163" s="32" t="s">
        <v>65</v>
      </c>
      <c r="G163" s="33" t="s">
        <v>145</v>
      </c>
      <c r="H163" s="34" t="s">
        <v>114</v>
      </c>
      <c r="I163" s="33" t="s">
        <v>9</v>
      </c>
      <c r="J163" s="25" t="str">
        <f t="shared" si="5"/>
        <v>B</v>
      </c>
      <c r="K163" s="26">
        <f ca="1">VLOOKUP(F163,OFFSET(Hodnoc!$A$1:$C$28,0,IF(I163="Hory",0,IF(I163="Ledy",3,IF(I163="Písek",6,IF(I163="Skalky",9,IF(I163="Boulder",12,"chyba")))))),IF(J163="A",2,3),0)*VLOOKUP(G163,Hodnoc!$P$1:$Q$11,2,0)</f>
        <v>18</v>
      </c>
    </row>
    <row r="164" spans="1:11" ht="12.75">
      <c r="A164" s="22">
        <v>163</v>
      </c>
      <c r="B164" s="28">
        <v>40002</v>
      </c>
      <c r="C164" s="29" t="s">
        <v>198</v>
      </c>
      <c r="D164" s="30" t="s">
        <v>610</v>
      </c>
      <c r="E164" s="31" t="s">
        <v>611</v>
      </c>
      <c r="F164" s="32" t="s">
        <v>72</v>
      </c>
      <c r="G164" s="33" t="s">
        <v>38</v>
      </c>
      <c r="H164" s="34" t="s">
        <v>114</v>
      </c>
      <c r="I164" s="33" t="s">
        <v>9</v>
      </c>
      <c r="J164" s="25" t="str">
        <f t="shared" si="5"/>
        <v>A</v>
      </c>
      <c r="K164" s="26">
        <f ca="1">VLOOKUP(F164,OFFSET(Hodnoc!$A$1:$C$28,0,IF(I164="Hory",0,IF(I164="Ledy",3,IF(I164="Písek",6,IF(I164="Skalky",9,IF(I164="Boulder",12,"chyba")))))),IF(J164="A",2,3),0)*VLOOKUP(G164,Hodnoc!$P$1:$Q$11,2,0)</f>
        <v>16.2</v>
      </c>
    </row>
    <row r="165" spans="1:11" ht="12.75">
      <c r="A165" s="22">
        <v>164</v>
      </c>
      <c r="B165" s="28">
        <v>40006</v>
      </c>
      <c r="C165" s="29" t="s">
        <v>612</v>
      </c>
      <c r="D165" s="30"/>
      <c r="E165" s="31" t="s">
        <v>613</v>
      </c>
      <c r="F165" s="32" t="s">
        <v>65</v>
      </c>
      <c r="G165" s="33" t="s">
        <v>145</v>
      </c>
      <c r="H165" s="34" t="s">
        <v>114</v>
      </c>
      <c r="I165" s="33" t="s">
        <v>9</v>
      </c>
      <c r="J165" s="25" t="str">
        <f t="shared" si="5"/>
        <v>B</v>
      </c>
      <c r="K165" s="26">
        <f ca="1">VLOOKUP(F165,OFFSET(Hodnoc!$A$1:$C$28,0,IF(I165="Hory",0,IF(I165="Ledy",3,IF(I165="Písek",6,IF(I165="Skalky",9,IF(I165="Boulder",12,"chyba")))))),IF(J165="A",2,3),0)*VLOOKUP(G165,Hodnoc!$P$1:$Q$11,2,0)</f>
        <v>18</v>
      </c>
    </row>
    <row r="166" spans="1:11" ht="12.75">
      <c r="A166" s="22">
        <v>165</v>
      </c>
      <c r="B166" s="28">
        <v>40006</v>
      </c>
      <c r="C166" s="29" t="s">
        <v>612</v>
      </c>
      <c r="D166" s="30"/>
      <c r="E166" s="31" t="s">
        <v>613</v>
      </c>
      <c r="F166" s="32" t="s">
        <v>65</v>
      </c>
      <c r="G166" s="33" t="s">
        <v>50</v>
      </c>
      <c r="H166" s="34" t="s">
        <v>114</v>
      </c>
      <c r="I166" s="33" t="s">
        <v>9</v>
      </c>
      <c r="J166" s="25" t="str">
        <f t="shared" si="5"/>
        <v>A</v>
      </c>
      <c r="K166" s="26">
        <f ca="1">VLOOKUP(F166,OFFSET(Hodnoc!$A$1:$C$28,0,IF(I166="Hory",0,IF(I166="Ledy",3,IF(I166="Písek",6,IF(I166="Skalky",9,IF(I166="Boulder",12,"chyba")))))),IF(J166="A",2,3),0)*VLOOKUP(G166,Hodnoc!$P$1:$Q$11,2,0)</f>
        <v>38</v>
      </c>
    </row>
    <row r="167" spans="1:11" ht="12.75">
      <c r="A167" s="22">
        <v>166</v>
      </c>
      <c r="B167" s="28">
        <v>40006</v>
      </c>
      <c r="C167" s="29" t="s">
        <v>612</v>
      </c>
      <c r="D167" s="30"/>
      <c r="E167" s="31" t="s">
        <v>613</v>
      </c>
      <c r="F167" s="32" t="s">
        <v>65</v>
      </c>
      <c r="G167" s="33" t="s">
        <v>40</v>
      </c>
      <c r="H167" s="34" t="s">
        <v>114</v>
      </c>
      <c r="I167" s="33" t="s">
        <v>9</v>
      </c>
      <c r="J167" s="25" t="str">
        <f t="shared" si="5"/>
        <v>A</v>
      </c>
      <c r="K167" s="26">
        <f ca="1">VLOOKUP(F167,OFFSET(Hodnoc!$A$1:$C$28,0,IF(I167="Hory",0,IF(I167="Ledy",3,IF(I167="Písek",6,IF(I167="Skalky",9,IF(I167="Boulder",12,"chyba")))))),IF(J167="A",2,3),0)*VLOOKUP(G167,Hodnoc!$P$1:$Q$11,2,0)</f>
        <v>57</v>
      </c>
    </row>
    <row r="168" spans="1:11" ht="12.75">
      <c r="A168" s="22">
        <v>167</v>
      </c>
      <c r="B168" s="28">
        <v>40006</v>
      </c>
      <c r="C168" s="29" t="s">
        <v>612</v>
      </c>
      <c r="D168" s="30"/>
      <c r="E168" s="31" t="s">
        <v>614</v>
      </c>
      <c r="F168" s="32" t="s">
        <v>76</v>
      </c>
      <c r="G168" s="33" t="s">
        <v>39</v>
      </c>
      <c r="H168" s="34" t="s">
        <v>114</v>
      </c>
      <c r="I168" s="33" t="s">
        <v>9</v>
      </c>
      <c r="J168" s="25" t="str">
        <f t="shared" si="5"/>
        <v>A</v>
      </c>
      <c r="K168" s="26">
        <f ca="1">VLOOKUP(F168,OFFSET(Hodnoc!$A$1:$C$28,0,IF(I168="Hory",0,IF(I168="Ledy",3,IF(I168="Písek",6,IF(I168="Skalky",9,IF(I168="Boulder",12,"chyba")))))),IF(J168="A",2,3),0)*VLOOKUP(G168,Hodnoc!$P$1:$Q$11,2,0)</f>
        <v>37.5</v>
      </c>
    </row>
    <row r="169" spans="1:11" ht="12.75">
      <c r="A169" s="22">
        <v>168</v>
      </c>
      <c r="B169" s="28">
        <v>40006</v>
      </c>
      <c r="C169" s="29" t="s">
        <v>612</v>
      </c>
      <c r="D169" s="30"/>
      <c r="E169" s="31" t="s">
        <v>615</v>
      </c>
      <c r="F169" s="32" t="s">
        <v>65</v>
      </c>
      <c r="G169" s="33" t="s">
        <v>38</v>
      </c>
      <c r="H169" s="34" t="s">
        <v>114</v>
      </c>
      <c r="I169" s="33" t="s">
        <v>9</v>
      </c>
      <c r="J169" s="25" t="str">
        <f t="shared" si="5"/>
        <v>A</v>
      </c>
      <c r="K169" s="26">
        <f ca="1">VLOOKUP(F169,OFFSET(Hodnoc!$A$1:$C$28,0,IF(I169="Hory",0,IF(I169="Ledy",3,IF(I169="Písek",6,IF(I169="Skalky",9,IF(I169="Boulder",12,"chyba")))))),IF(J169="A",2,3),0)*VLOOKUP(G169,Hodnoc!$P$1:$Q$11,2,0)</f>
        <v>68.4</v>
      </c>
    </row>
    <row r="170" spans="1:11" ht="12.75">
      <c r="A170" s="22">
        <v>169</v>
      </c>
      <c r="B170" s="28">
        <v>40006</v>
      </c>
      <c r="C170" s="29" t="s">
        <v>612</v>
      </c>
      <c r="D170" s="30"/>
      <c r="E170" s="31" t="s">
        <v>616</v>
      </c>
      <c r="F170" s="32" t="s">
        <v>76</v>
      </c>
      <c r="G170" s="33" t="s">
        <v>40</v>
      </c>
      <c r="H170" s="34" t="s">
        <v>114</v>
      </c>
      <c r="I170" s="33" t="s">
        <v>9</v>
      </c>
      <c r="J170" s="25" t="str">
        <f t="shared" si="5"/>
        <v>A</v>
      </c>
      <c r="K170" s="26">
        <f ca="1">VLOOKUP(F170,OFFSET(Hodnoc!$A$1:$C$28,0,IF(I170="Hory",0,IF(I170="Ledy",3,IF(I170="Písek",6,IF(I170="Skalky",9,IF(I170="Boulder",12,"chyba")))))),IF(J170="A",2,3),0)*VLOOKUP(G170,Hodnoc!$P$1:$Q$11,2,0)</f>
        <v>37.5</v>
      </c>
    </row>
    <row r="171" spans="1:11" ht="12.75">
      <c r="A171" s="22">
        <v>170</v>
      </c>
      <c r="B171" s="28">
        <v>40006</v>
      </c>
      <c r="C171" s="29" t="s">
        <v>612</v>
      </c>
      <c r="D171" s="30"/>
      <c r="E171" s="31" t="s">
        <v>617</v>
      </c>
      <c r="F171" s="32" t="s">
        <v>76</v>
      </c>
      <c r="G171" s="33" t="s">
        <v>5</v>
      </c>
      <c r="H171" s="34" t="s">
        <v>114</v>
      </c>
      <c r="I171" s="33" t="s">
        <v>9</v>
      </c>
      <c r="J171" s="25" t="str">
        <f t="shared" si="5"/>
        <v>B</v>
      </c>
      <c r="K171" s="26">
        <f ca="1">VLOOKUP(F171,OFFSET(Hodnoc!$A$1:$C$28,0,IF(I171="Hory",0,IF(I171="Ledy",3,IF(I171="Písek",6,IF(I171="Skalky",9,IF(I171="Boulder",12,"chyba")))))),IF(J171="A",2,3),0)*VLOOKUP(G171,Hodnoc!$P$1:$Q$11,2,0)</f>
        <v>15.600000000000001</v>
      </c>
    </row>
    <row r="172" spans="1:11" ht="12.75">
      <c r="A172" s="22">
        <v>171</v>
      </c>
      <c r="B172" s="28">
        <v>40010</v>
      </c>
      <c r="C172" s="29" t="s">
        <v>142</v>
      </c>
      <c r="D172" s="30" t="s">
        <v>519</v>
      </c>
      <c r="E172" s="31" t="s">
        <v>427</v>
      </c>
      <c r="F172" s="32" t="s">
        <v>55</v>
      </c>
      <c r="G172" s="33" t="s">
        <v>40</v>
      </c>
      <c r="H172" s="34" t="s">
        <v>114</v>
      </c>
      <c r="I172" s="33" t="s">
        <v>9</v>
      </c>
      <c r="J172" s="25" t="str">
        <f t="shared" si="5"/>
        <v>A</v>
      </c>
      <c r="K172" s="26">
        <f ca="1">VLOOKUP(F172,OFFSET(Hodnoc!$A$1:$C$28,0,IF(I172="Hory",0,IF(I172="Ledy",3,IF(I172="Písek",6,IF(I172="Skalky",9,IF(I172="Boulder",12,"chyba")))))),IF(J172="A",2,3),0)*VLOOKUP(G172,Hodnoc!$P$1:$Q$11,2,0)</f>
        <v>12</v>
      </c>
    </row>
    <row r="173" spans="1:11" ht="12.75">
      <c r="A173" s="22">
        <v>172</v>
      </c>
      <c r="B173" s="28">
        <v>40013</v>
      </c>
      <c r="C173" s="29" t="s">
        <v>142</v>
      </c>
      <c r="D173" s="30"/>
      <c r="E173" s="31" t="s">
        <v>463</v>
      </c>
      <c r="F173" s="32" t="s">
        <v>75</v>
      </c>
      <c r="G173" s="33" t="s">
        <v>5</v>
      </c>
      <c r="H173" s="34" t="s">
        <v>114</v>
      </c>
      <c r="I173" s="33" t="s">
        <v>9</v>
      </c>
      <c r="J173" s="25" t="str">
        <f t="shared" si="5"/>
        <v>B</v>
      </c>
      <c r="K173" s="26">
        <f ca="1">VLOOKUP(F173,OFFSET(Hodnoc!$A$1:$C$28,0,IF(I173="Hory",0,IF(I173="Ledy",3,IF(I173="Písek",6,IF(I173="Skalky",9,IF(I173="Boulder",12,"chyba")))))),IF(J173="A",2,3),0)*VLOOKUP(G173,Hodnoc!$P$1:$Q$11,2,0)</f>
        <v>13</v>
      </c>
    </row>
    <row r="174" spans="1:11" ht="12.75">
      <c r="A174" s="22">
        <v>173</v>
      </c>
      <c r="B174" s="28">
        <v>40013</v>
      </c>
      <c r="C174" s="29" t="s">
        <v>142</v>
      </c>
      <c r="D174" s="30" t="s">
        <v>618</v>
      </c>
      <c r="E174" s="31" t="s">
        <v>619</v>
      </c>
      <c r="F174" s="32" t="s">
        <v>66</v>
      </c>
      <c r="G174" s="33" t="s">
        <v>92</v>
      </c>
      <c r="H174" s="34" t="s">
        <v>114</v>
      </c>
      <c r="I174" s="33" t="s">
        <v>9</v>
      </c>
      <c r="J174" s="25" t="str">
        <f t="shared" si="5"/>
        <v>B</v>
      </c>
      <c r="K174" s="26">
        <f ca="1">VLOOKUP(F174,OFFSET(Hodnoc!$A$1:$C$28,0,IF(I174="Hory",0,IF(I174="Ledy",3,IF(I174="Písek",6,IF(I174="Skalky",9,IF(I174="Boulder",12,"chyba")))))),IF(J174="A",2,3),0)*VLOOKUP(G174,Hodnoc!$P$1:$Q$11,2,0)</f>
        <v>16</v>
      </c>
    </row>
    <row r="175" spans="1:11" ht="12.75">
      <c r="A175" s="22">
        <v>174</v>
      </c>
      <c r="B175" s="28">
        <v>40013</v>
      </c>
      <c r="C175" s="29" t="s">
        <v>612</v>
      </c>
      <c r="D175" s="30" t="s">
        <v>620</v>
      </c>
      <c r="E175" s="31" t="s">
        <v>621</v>
      </c>
      <c r="F175" s="32" t="s">
        <v>65</v>
      </c>
      <c r="G175" s="33" t="s">
        <v>92</v>
      </c>
      <c r="H175" s="34" t="s">
        <v>114</v>
      </c>
      <c r="I175" s="33" t="s">
        <v>9</v>
      </c>
      <c r="J175" s="25" t="str">
        <f t="shared" si="5"/>
        <v>B</v>
      </c>
      <c r="K175" s="26">
        <f ca="1">VLOOKUP(F175,OFFSET(Hodnoc!$A$1:$C$28,0,IF(I175="Hory",0,IF(I175="Ledy",3,IF(I175="Písek",6,IF(I175="Skalky",9,IF(I175="Boulder",12,"chyba")))))),IF(J175="A",2,3),0)*VLOOKUP(G175,Hodnoc!$P$1:$Q$11,2,0)</f>
        <v>18</v>
      </c>
    </row>
    <row r="176" spans="1:11" ht="12.75">
      <c r="A176" s="22">
        <v>175</v>
      </c>
      <c r="B176" s="28">
        <v>40013</v>
      </c>
      <c r="C176" s="29" t="s">
        <v>612</v>
      </c>
      <c r="D176" s="30" t="s">
        <v>620</v>
      </c>
      <c r="E176" s="31" t="s">
        <v>621</v>
      </c>
      <c r="F176" s="32" t="s">
        <v>65</v>
      </c>
      <c r="G176" s="33" t="s">
        <v>50</v>
      </c>
      <c r="H176" s="34" t="s">
        <v>114</v>
      </c>
      <c r="I176" s="33" t="s">
        <v>9</v>
      </c>
      <c r="J176" s="25" t="str">
        <f t="shared" si="5"/>
        <v>A</v>
      </c>
      <c r="K176" s="26">
        <f ca="1">VLOOKUP(F176,OFFSET(Hodnoc!$A$1:$C$28,0,IF(I176="Hory",0,IF(I176="Ledy",3,IF(I176="Písek",6,IF(I176="Skalky",9,IF(I176="Boulder",12,"chyba")))))),IF(J176="A",2,3),0)*VLOOKUP(G176,Hodnoc!$P$1:$Q$11,2,0)</f>
        <v>38</v>
      </c>
    </row>
    <row r="177" spans="1:11" ht="12.75">
      <c r="A177" s="22">
        <v>176</v>
      </c>
      <c r="B177" s="28">
        <v>40013</v>
      </c>
      <c r="C177" s="29" t="s">
        <v>612</v>
      </c>
      <c r="D177" s="30" t="s">
        <v>620</v>
      </c>
      <c r="E177" s="31" t="s">
        <v>621</v>
      </c>
      <c r="F177" s="32" t="s">
        <v>65</v>
      </c>
      <c r="G177" s="33" t="s">
        <v>50</v>
      </c>
      <c r="H177" s="34" t="s">
        <v>114</v>
      </c>
      <c r="I177" s="33" t="s">
        <v>9</v>
      </c>
      <c r="J177" s="25" t="str">
        <f t="shared" si="5"/>
        <v>A</v>
      </c>
      <c r="K177" s="26">
        <f ca="1">VLOOKUP(F177,OFFSET(Hodnoc!$A$1:$C$28,0,IF(I177="Hory",0,IF(I177="Ledy",3,IF(I177="Písek",6,IF(I177="Skalky",9,IF(I177="Boulder",12,"chyba")))))),IF(J177="A",2,3),0)*VLOOKUP(G177,Hodnoc!$P$1:$Q$11,2,0)</f>
        <v>38</v>
      </c>
    </row>
    <row r="178" spans="1:11" ht="12.75">
      <c r="A178" s="22">
        <v>177</v>
      </c>
      <c r="B178" s="28">
        <v>40013</v>
      </c>
      <c r="C178" s="29" t="s">
        <v>612</v>
      </c>
      <c r="D178" s="30" t="s">
        <v>620</v>
      </c>
      <c r="E178" s="31" t="s">
        <v>621</v>
      </c>
      <c r="F178" s="32" t="s">
        <v>65</v>
      </c>
      <c r="G178" s="33" t="s">
        <v>50</v>
      </c>
      <c r="H178" s="34" t="s">
        <v>114</v>
      </c>
      <c r="I178" s="33" t="s">
        <v>9</v>
      </c>
      <c r="J178" s="25" t="str">
        <f t="shared" si="5"/>
        <v>A</v>
      </c>
      <c r="K178" s="26">
        <f ca="1">VLOOKUP(F178,OFFSET(Hodnoc!$A$1:$C$28,0,IF(I178="Hory",0,IF(I178="Ledy",3,IF(I178="Písek",6,IF(I178="Skalky",9,IF(I178="Boulder",12,"chyba")))))),IF(J178="A",2,3),0)*VLOOKUP(G178,Hodnoc!$P$1:$Q$11,2,0)</f>
        <v>38</v>
      </c>
    </row>
    <row r="179" spans="1:11" ht="12.75">
      <c r="A179" s="22">
        <v>178</v>
      </c>
      <c r="B179" s="28">
        <v>40013</v>
      </c>
      <c r="C179" s="29" t="s">
        <v>612</v>
      </c>
      <c r="D179" s="30" t="s">
        <v>620</v>
      </c>
      <c r="E179" s="31" t="s">
        <v>621</v>
      </c>
      <c r="F179" s="32" t="s">
        <v>65</v>
      </c>
      <c r="G179" s="33" t="s">
        <v>50</v>
      </c>
      <c r="H179" s="34" t="s">
        <v>114</v>
      </c>
      <c r="I179" s="33" t="s">
        <v>9</v>
      </c>
      <c r="J179" s="25" t="str">
        <f t="shared" si="5"/>
        <v>A</v>
      </c>
      <c r="K179" s="26">
        <f ca="1">VLOOKUP(F179,OFFSET(Hodnoc!$A$1:$C$28,0,IF(I179="Hory",0,IF(I179="Ledy",3,IF(I179="Písek",6,IF(I179="Skalky",9,IF(I179="Boulder",12,"chyba")))))),IF(J179="A",2,3),0)*VLOOKUP(G179,Hodnoc!$P$1:$Q$11,2,0)</f>
        <v>38</v>
      </c>
    </row>
    <row r="180" spans="1:11" ht="12.75">
      <c r="A180" s="22">
        <v>179</v>
      </c>
      <c r="B180" s="28">
        <v>40019</v>
      </c>
      <c r="C180" s="29" t="s">
        <v>725</v>
      </c>
      <c r="D180" s="30"/>
      <c r="E180" s="31" t="s">
        <v>726</v>
      </c>
      <c r="F180" s="32" t="s">
        <v>70</v>
      </c>
      <c r="G180" s="33" t="s">
        <v>38</v>
      </c>
      <c r="H180" s="34" t="s">
        <v>114</v>
      </c>
      <c r="I180" s="33" t="s">
        <v>7</v>
      </c>
      <c r="J180" s="25" t="str">
        <f aca="true" t="shared" si="6" ref="J180:J243">IF(OR(G180="TR",G180="TRO"),"B","A")</f>
        <v>A</v>
      </c>
      <c r="K180" s="26">
        <f ca="1">VLOOKUP(F180,OFFSET(Hodnoc!$A$1:$C$28,0,IF(I180="Hory",0,IF(I180="Ledy",3,IF(I180="Písek",6,IF(I180="Skalky",9,IF(I180="Boulder",12,"chyba")))))),IF(J180="A",2,3),0)*VLOOKUP(G180,Hodnoc!$P$1:$Q$11,2,0)</f>
        <v>25.2</v>
      </c>
    </row>
    <row r="181" spans="1:11" ht="12.75">
      <c r="A181" s="22">
        <v>180</v>
      </c>
      <c r="B181" s="28">
        <v>40019</v>
      </c>
      <c r="C181" s="29" t="s">
        <v>725</v>
      </c>
      <c r="D181" s="30"/>
      <c r="E181" s="31" t="s">
        <v>727</v>
      </c>
      <c r="F181" s="32">
        <v>3</v>
      </c>
      <c r="G181" s="33" t="s">
        <v>5</v>
      </c>
      <c r="H181" s="34" t="s">
        <v>114</v>
      </c>
      <c r="I181" s="33" t="s">
        <v>7</v>
      </c>
      <c r="J181" s="25" t="str">
        <f t="shared" si="6"/>
        <v>B</v>
      </c>
      <c r="K181" s="26">
        <f ca="1">VLOOKUP(F181,OFFSET(Hodnoc!$A$1:$C$28,0,IF(I181="Hory",0,IF(I181="Ledy",3,IF(I181="Písek",6,IF(I181="Skalky",9,IF(I181="Boulder",12,"chyba")))))),IF(J181="A",2,3),0)*VLOOKUP(G181,Hodnoc!$P$1:$Q$11,2,0)</f>
        <v>5.2</v>
      </c>
    </row>
    <row r="182" spans="1:11" ht="12.75">
      <c r="A182" s="22">
        <v>181</v>
      </c>
      <c r="B182" s="28">
        <v>40019</v>
      </c>
      <c r="C182" s="29" t="s">
        <v>725</v>
      </c>
      <c r="D182" s="30"/>
      <c r="E182" s="31" t="s">
        <v>728</v>
      </c>
      <c r="F182" s="32" t="s">
        <v>70</v>
      </c>
      <c r="G182" s="33" t="s">
        <v>38</v>
      </c>
      <c r="H182" s="34" t="s">
        <v>114</v>
      </c>
      <c r="I182" s="33" t="s">
        <v>7</v>
      </c>
      <c r="J182" s="25" t="str">
        <f t="shared" si="6"/>
        <v>A</v>
      </c>
      <c r="K182" s="26">
        <f ca="1">VLOOKUP(F182,OFFSET(Hodnoc!$A$1:$C$28,0,IF(I182="Hory",0,IF(I182="Ledy",3,IF(I182="Písek",6,IF(I182="Skalky",9,IF(I182="Boulder",12,"chyba")))))),IF(J182="A",2,3),0)*VLOOKUP(G182,Hodnoc!$P$1:$Q$11,2,0)</f>
        <v>25.2</v>
      </c>
    </row>
    <row r="183" spans="1:11" ht="12.75">
      <c r="A183" s="22">
        <v>182</v>
      </c>
      <c r="B183" s="28">
        <v>40020</v>
      </c>
      <c r="C183" s="29" t="s">
        <v>725</v>
      </c>
      <c r="D183" s="30"/>
      <c r="E183" s="31" t="s">
        <v>729</v>
      </c>
      <c r="F183" s="32" t="s">
        <v>73</v>
      </c>
      <c r="G183" s="33" t="s">
        <v>5</v>
      </c>
      <c r="H183" s="34" t="s">
        <v>114</v>
      </c>
      <c r="I183" s="33" t="s">
        <v>7</v>
      </c>
      <c r="J183" s="25" t="str">
        <f t="shared" si="6"/>
        <v>B</v>
      </c>
      <c r="K183" s="26">
        <f ca="1">VLOOKUP(F183,OFFSET(Hodnoc!$A$1:$C$28,0,IF(I183="Hory",0,IF(I183="Ledy",3,IF(I183="Písek",6,IF(I183="Skalky",9,IF(I183="Boulder",12,"chyba")))))),IF(J183="A",2,3),0)*VLOOKUP(G183,Hodnoc!$P$1:$Q$11,2,0)</f>
        <v>23.400000000000002</v>
      </c>
    </row>
    <row r="184" spans="1:11" ht="12.75">
      <c r="A184" s="22">
        <v>183</v>
      </c>
      <c r="B184" s="28">
        <v>40020</v>
      </c>
      <c r="C184" s="29" t="s">
        <v>725</v>
      </c>
      <c r="D184" s="30"/>
      <c r="E184" s="31" t="s">
        <v>730</v>
      </c>
      <c r="F184" s="32">
        <v>1</v>
      </c>
      <c r="G184" s="33" t="s">
        <v>38</v>
      </c>
      <c r="H184" s="34" t="s">
        <v>114</v>
      </c>
      <c r="I184" s="33" t="s">
        <v>7</v>
      </c>
      <c r="J184" s="25" t="str">
        <f t="shared" si="6"/>
        <v>A</v>
      </c>
      <c r="K184" s="26">
        <f ca="1">VLOOKUP(F184,OFFSET(Hodnoc!$A$1:$C$28,0,IF(I184="Hory",0,IF(I184="Ledy",3,IF(I184="Písek",6,IF(I184="Skalky",9,IF(I184="Boulder",12,"chyba")))))),IF(J184="A",2,3),0)*VLOOKUP(G184,Hodnoc!$P$1:$Q$11,2,0)</f>
        <v>3.6</v>
      </c>
    </row>
    <row r="185" spans="1:11" ht="12.75">
      <c r="A185" s="22">
        <v>184</v>
      </c>
      <c r="B185" s="28">
        <v>40020</v>
      </c>
      <c r="C185" s="29" t="s">
        <v>725</v>
      </c>
      <c r="D185" s="30"/>
      <c r="E185" s="31" t="s">
        <v>731</v>
      </c>
      <c r="F185" s="32">
        <v>5</v>
      </c>
      <c r="G185" s="33" t="s">
        <v>38</v>
      </c>
      <c r="H185" s="34" t="s">
        <v>114</v>
      </c>
      <c r="I185" s="33" t="s">
        <v>7</v>
      </c>
      <c r="J185" s="25" t="str">
        <f t="shared" si="6"/>
        <v>A</v>
      </c>
      <c r="K185" s="26">
        <f ca="1">VLOOKUP(F185,OFFSET(Hodnoc!$A$1:$C$28,0,IF(I185="Hory",0,IF(I185="Ledy",3,IF(I185="Písek",6,IF(I185="Skalky",9,IF(I185="Boulder",12,"chyba")))))),IF(J185="A",2,3),0)*VLOOKUP(G185,Hodnoc!$P$1:$Q$11,2,0)</f>
        <v>61.2</v>
      </c>
    </row>
    <row r="186" spans="1:11" ht="12.75">
      <c r="A186" s="22">
        <v>185</v>
      </c>
      <c r="B186" s="28">
        <v>40020</v>
      </c>
      <c r="C186" s="29" t="s">
        <v>725</v>
      </c>
      <c r="D186" s="30"/>
      <c r="E186" s="31" t="s">
        <v>732</v>
      </c>
      <c r="F186" s="32">
        <v>5</v>
      </c>
      <c r="G186" s="33" t="s">
        <v>5</v>
      </c>
      <c r="H186" s="34" t="s">
        <v>114</v>
      </c>
      <c r="I186" s="33" t="s">
        <v>7</v>
      </c>
      <c r="J186" s="25" t="str">
        <f t="shared" si="6"/>
        <v>B</v>
      </c>
      <c r="K186" s="26">
        <f ca="1">VLOOKUP(F186,OFFSET(Hodnoc!$A$1:$C$28,0,IF(I186="Hory",0,IF(I186="Ledy",3,IF(I186="Písek",6,IF(I186="Skalky",9,IF(I186="Boulder",12,"chyba")))))),IF(J186="A",2,3),0)*VLOOKUP(G186,Hodnoc!$P$1:$Q$11,2,0)</f>
        <v>20.8</v>
      </c>
    </row>
    <row r="187" spans="1:11" ht="12.75">
      <c r="A187" s="22">
        <v>186</v>
      </c>
      <c r="B187" s="28">
        <v>40020</v>
      </c>
      <c r="C187" s="29" t="s">
        <v>725</v>
      </c>
      <c r="D187" s="30"/>
      <c r="E187" s="31" t="s">
        <v>733</v>
      </c>
      <c r="F187" s="32" t="s">
        <v>73</v>
      </c>
      <c r="G187" s="33" t="s">
        <v>38</v>
      </c>
      <c r="H187" s="34" t="s">
        <v>114</v>
      </c>
      <c r="I187" s="33" t="s">
        <v>7</v>
      </c>
      <c r="J187" s="25" t="str">
        <f t="shared" si="6"/>
        <v>A</v>
      </c>
      <c r="K187" s="26">
        <f ca="1">VLOOKUP(F187,OFFSET(Hodnoc!$A$1:$C$28,0,IF(I187="Hory",0,IF(I187="Ledy",3,IF(I187="Písek",6,IF(I187="Skalky",9,IF(I187="Boulder",12,"chyba")))))),IF(J187="A",2,3),0)*VLOOKUP(G187,Hodnoc!$P$1:$Q$11,2,0)</f>
        <v>68.4</v>
      </c>
    </row>
    <row r="188" spans="1:11" ht="12.75">
      <c r="A188" s="22">
        <v>187</v>
      </c>
      <c r="B188" s="28">
        <v>40020</v>
      </c>
      <c r="C188" s="29" t="s">
        <v>725</v>
      </c>
      <c r="D188" s="30"/>
      <c r="E188" s="31" t="s">
        <v>734</v>
      </c>
      <c r="F188" s="32">
        <v>4</v>
      </c>
      <c r="G188" s="33" t="s">
        <v>5</v>
      </c>
      <c r="H188" s="34" t="s">
        <v>114</v>
      </c>
      <c r="I188" s="33" t="s">
        <v>7</v>
      </c>
      <c r="J188" s="25" t="str">
        <f t="shared" si="6"/>
        <v>B</v>
      </c>
      <c r="K188" s="26">
        <f ca="1">VLOOKUP(F188,OFFSET(Hodnoc!$A$1:$C$28,0,IF(I188="Hory",0,IF(I188="Ledy",3,IF(I188="Písek",6,IF(I188="Skalky",9,IF(I188="Boulder",12,"chyba")))))),IF(J188="A",2,3),0)*VLOOKUP(G188,Hodnoc!$P$1:$Q$11,2,0)</f>
        <v>13</v>
      </c>
    </row>
    <row r="189" spans="1:11" ht="12.75">
      <c r="A189" s="22">
        <v>188</v>
      </c>
      <c r="B189" s="28">
        <v>40020</v>
      </c>
      <c r="C189" s="29" t="s">
        <v>725</v>
      </c>
      <c r="D189" s="30"/>
      <c r="E189" s="31" t="s">
        <v>735</v>
      </c>
      <c r="F189" s="32" t="s">
        <v>70</v>
      </c>
      <c r="G189" s="33" t="s">
        <v>38</v>
      </c>
      <c r="H189" s="34" t="s">
        <v>114</v>
      </c>
      <c r="I189" s="33" t="s">
        <v>7</v>
      </c>
      <c r="J189" s="25" t="str">
        <f t="shared" si="6"/>
        <v>A</v>
      </c>
      <c r="K189" s="26">
        <f ca="1">VLOOKUP(F189,OFFSET(Hodnoc!$A$1:$C$28,0,IF(I189="Hory",0,IF(I189="Ledy",3,IF(I189="Písek",6,IF(I189="Skalky",9,IF(I189="Boulder",12,"chyba")))))),IF(J189="A",2,3),0)*VLOOKUP(G189,Hodnoc!$P$1:$Q$11,2,0)</f>
        <v>25.2</v>
      </c>
    </row>
    <row r="190" spans="1:11" ht="12.75">
      <c r="A190" s="22">
        <v>189</v>
      </c>
      <c r="B190" s="28">
        <v>40020</v>
      </c>
      <c r="C190" s="29" t="s">
        <v>725</v>
      </c>
      <c r="D190" s="30"/>
      <c r="E190" s="31" t="s">
        <v>736</v>
      </c>
      <c r="F190" s="32" t="s">
        <v>55</v>
      </c>
      <c r="G190" s="33" t="s">
        <v>5</v>
      </c>
      <c r="H190" s="34" t="s">
        <v>114</v>
      </c>
      <c r="I190" s="33" t="s">
        <v>7</v>
      </c>
      <c r="J190" s="25" t="str">
        <f t="shared" si="6"/>
        <v>B</v>
      </c>
      <c r="K190" s="26">
        <f ca="1">VLOOKUP(F190,OFFSET(Hodnoc!$A$1:$C$28,0,IF(I190="Hory",0,IF(I190="Ledy",3,IF(I190="Písek",6,IF(I190="Skalky",9,IF(I190="Boulder",12,"chyba")))))),IF(J190="A",2,3),0)*VLOOKUP(G190,Hodnoc!$P$1:$Q$11,2,0)</f>
        <v>15.600000000000001</v>
      </c>
    </row>
    <row r="191" spans="1:11" ht="12.75">
      <c r="A191" s="22">
        <v>190</v>
      </c>
      <c r="B191" s="28">
        <v>40020</v>
      </c>
      <c r="C191" s="29" t="s">
        <v>725</v>
      </c>
      <c r="D191" s="30"/>
      <c r="E191" s="31" t="s">
        <v>737</v>
      </c>
      <c r="F191" s="32" t="s">
        <v>55</v>
      </c>
      <c r="G191" s="33" t="s">
        <v>38</v>
      </c>
      <c r="H191" s="34" t="s">
        <v>114</v>
      </c>
      <c r="I191" s="33" t="s">
        <v>7</v>
      </c>
      <c r="J191" s="25" t="str">
        <f t="shared" si="6"/>
        <v>A</v>
      </c>
      <c r="K191" s="26">
        <f ca="1">VLOOKUP(F191,OFFSET(Hodnoc!$A$1:$C$28,0,IF(I191="Hory",0,IF(I191="Ledy",3,IF(I191="Písek",6,IF(I191="Skalky",9,IF(I191="Boulder",12,"chyba")))))),IF(J191="A",2,3),0)*VLOOKUP(G191,Hodnoc!$P$1:$Q$11,2,0)</f>
        <v>46.800000000000004</v>
      </c>
    </row>
    <row r="192" spans="1:11" ht="12.75">
      <c r="A192" s="22">
        <v>191</v>
      </c>
      <c r="B192" s="28">
        <v>40020</v>
      </c>
      <c r="C192" s="29" t="s">
        <v>725</v>
      </c>
      <c r="D192" s="30"/>
      <c r="E192" s="31" t="s">
        <v>738</v>
      </c>
      <c r="F192" s="32">
        <v>5</v>
      </c>
      <c r="G192" s="33" t="s">
        <v>5</v>
      </c>
      <c r="H192" s="34" t="s">
        <v>114</v>
      </c>
      <c r="I192" s="33" t="s">
        <v>7</v>
      </c>
      <c r="J192" s="25" t="str">
        <f t="shared" si="6"/>
        <v>B</v>
      </c>
      <c r="K192" s="26">
        <f ca="1">VLOOKUP(F192,OFFSET(Hodnoc!$A$1:$C$28,0,IF(I192="Hory",0,IF(I192="Ledy",3,IF(I192="Písek",6,IF(I192="Skalky",9,IF(I192="Boulder",12,"chyba")))))),IF(J192="A",2,3),0)*VLOOKUP(G192,Hodnoc!$P$1:$Q$11,2,0)</f>
        <v>20.8</v>
      </c>
    </row>
    <row r="193" spans="1:11" ht="12.75">
      <c r="A193" s="22">
        <v>192</v>
      </c>
      <c r="B193" s="28">
        <v>40020</v>
      </c>
      <c r="C193" s="29" t="s">
        <v>725</v>
      </c>
      <c r="D193" s="30"/>
      <c r="E193" s="31" t="s">
        <v>739</v>
      </c>
      <c r="F193" s="32" t="s">
        <v>72</v>
      </c>
      <c r="G193" s="33" t="s">
        <v>38</v>
      </c>
      <c r="H193" s="34" t="s">
        <v>114</v>
      </c>
      <c r="I193" s="33" t="s">
        <v>7</v>
      </c>
      <c r="J193" s="25" t="str">
        <f t="shared" si="6"/>
        <v>A</v>
      </c>
      <c r="K193" s="26">
        <f ca="1">VLOOKUP(F193,OFFSET(Hodnoc!$A$1:$C$28,0,IF(I193="Hory",0,IF(I193="Ledy",3,IF(I193="Písek",6,IF(I193="Skalky",9,IF(I193="Boulder",12,"chyba")))))),IF(J193="A",2,3),0)*VLOOKUP(G193,Hodnoc!$P$1:$Q$11,2,0)</f>
        <v>54</v>
      </c>
    </row>
    <row r="194" spans="1:11" ht="12.75">
      <c r="A194" s="22">
        <v>193</v>
      </c>
      <c r="B194" s="28">
        <v>40021</v>
      </c>
      <c r="C194" s="29" t="s">
        <v>725</v>
      </c>
      <c r="D194" s="30"/>
      <c r="E194" s="31" t="s">
        <v>740</v>
      </c>
      <c r="F194" s="32">
        <v>4</v>
      </c>
      <c r="G194" s="33" t="s">
        <v>38</v>
      </c>
      <c r="H194" s="34" t="s">
        <v>114</v>
      </c>
      <c r="I194" s="33" t="s">
        <v>7</v>
      </c>
      <c r="J194" s="25" t="str">
        <f t="shared" si="6"/>
        <v>A</v>
      </c>
      <c r="K194" s="26">
        <f ca="1">VLOOKUP(F194,OFFSET(Hodnoc!$A$1:$C$28,0,IF(I194="Hory",0,IF(I194="Ledy",3,IF(I194="Písek",6,IF(I194="Skalky",9,IF(I194="Boulder",12,"chyba")))))),IF(J194="A",2,3),0)*VLOOKUP(G194,Hodnoc!$P$1:$Q$11,2,0)</f>
        <v>39.6</v>
      </c>
    </row>
    <row r="195" spans="1:11" ht="12.75">
      <c r="A195" s="22">
        <v>194</v>
      </c>
      <c r="B195" s="28">
        <v>40021</v>
      </c>
      <c r="C195" s="29" t="s">
        <v>725</v>
      </c>
      <c r="D195" s="30"/>
      <c r="E195" s="31" t="s">
        <v>741</v>
      </c>
      <c r="F195" s="32" t="s">
        <v>73</v>
      </c>
      <c r="G195" s="33" t="s">
        <v>145</v>
      </c>
      <c r="H195" s="34" t="s">
        <v>114</v>
      </c>
      <c r="I195" s="33" t="s">
        <v>7</v>
      </c>
      <c r="J195" s="25" t="str">
        <f t="shared" si="6"/>
        <v>B</v>
      </c>
      <c r="K195" s="26">
        <f ca="1">VLOOKUP(F195,OFFSET(Hodnoc!$A$1:$C$28,0,IF(I195="Hory",0,IF(I195="Ledy",3,IF(I195="Písek",6,IF(I195="Skalky",9,IF(I195="Boulder",12,"chyba")))))),IF(J195="A",2,3),0)*VLOOKUP(G195,Hodnoc!$P$1:$Q$11,2,0)</f>
        <v>18</v>
      </c>
    </row>
    <row r="196" spans="1:11" ht="12.75">
      <c r="A196" s="22">
        <v>195</v>
      </c>
      <c r="B196" s="28">
        <v>40021</v>
      </c>
      <c r="C196" s="29" t="s">
        <v>725</v>
      </c>
      <c r="D196" s="30"/>
      <c r="E196" s="31" t="s">
        <v>742</v>
      </c>
      <c r="F196" s="32">
        <v>5</v>
      </c>
      <c r="G196" s="33" t="s">
        <v>38</v>
      </c>
      <c r="H196" s="34" t="s">
        <v>114</v>
      </c>
      <c r="I196" s="33" t="s">
        <v>7</v>
      </c>
      <c r="J196" s="25" t="str">
        <f t="shared" si="6"/>
        <v>A</v>
      </c>
      <c r="K196" s="26">
        <f ca="1">VLOOKUP(F196,OFFSET(Hodnoc!$A$1:$C$28,0,IF(I196="Hory",0,IF(I196="Ledy",3,IF(I196="Písek",6,IF(I196="Skalky",9,IF(I196="Boulder",12,"chyba")))))),IF(J196="A",2,3),0)*VLOOKUP(G196,Hodnoc!$P$1:$Q$11,2,0)</f>
        <v>61.2</v>
      </c>
    </row>
    <row r="197" spans="1:11" ht="12.75">
      <c r="A197" s="22">
        <v>196</v>
      </c>
      <c r="B197" s="28">
        <v>40021</v>
      </c>
      <c r="C197" s="29" t="s">
        <v>725</v>
      </c>
      <c r="D197" s="30"/>
      <c r="E197" s="31" t="s">
        <v>743</v>
      </c>
      <c r="F197" s="32" t="s">
        <v>72</v>
      </c>
      <c r="G197" s="33" t="s">
        <v>92</v>
      </c>
      <c r="H197" s="34" t="s">
        <v>114</v>
      </c>
      <c r="I197" s="33" t="s">
        <v>7</v>
      </c>
      <c r="J197" s="25" t="str">
        <f t="shared" si="6"/>
        <v>B</v>
      </c>
      <c r="K197" s="26">
        <f ca="1">VLOOKUP(F197,OFFSET(Hodnoc!$A$1:$C$28,0,IF(I197="Hory",0,IF(I197="Ledy",3,IF(I197="Písek",6,IF(I197="Skalky",9,IF(I197="Boulder",12,"chyba")))))),IF(J197="A",2,3),0)*VLOOKUP(G197,Hodnoc!$P$1:$Q$11,2,0)</f>
        <v>14</v>
      </c>
    </row>
    <row r="198" spans="1:11" ht="12.75">
      <c r="A198" s="22">
        <v>197</v>
      </c>
      <c r="B198" s="28">
        <v>40021</v>
      </c>
      <c r="C198" s="29" t="s">
        <v>725</v>
      </c>
      <c r="D198" s="30"/>
      <c r="E198" s="31" t="s">
        <v>744</v>
      </c>
      <c r="F198" s="32">
        <v>1</v>
      </c>
      <c r="G198" s="33" t="s">
        <v>38</v>
      </c>
      <c r="H198" s="34" t="s">
        <v>114</v>
      </c>
      <c r="I198" s="33" t="s">
        <v>7</v>
      </c>
      <c r="J198" s="25" t="str">
        <f t="shared" si="6"/>
        <v>A</v>
      </c>
      <c r="K198" s="26">
        <f ca="1">VLOOKUP(F198,OFFSET(Hodnoc!$A$1:$C$28,0,IF(I198="Hory",0,IF(I198="Ledy",3,IF(I198="Písek",6,IF(I198="Skalky",9,IF(I198="Boulder",12,"chyba")))))),IF(J198="A",2,3),0)*VLOOKUP(G198,Hodnoc!$P$1:$Q$11,2,0)</f>
        <v>3.6</v>
      </c>
    </row>
    <row r="199" spans="1:11" ht="12.75">
      <c r="A199" s="22">
        <v>198</v>
      </c>
      <c r="B199" s="28">
        <v>40021</v>
      </c>
      <c r="C199" s="29" t="s">
        <v>725</v>
      </c>
      <c r="D199" s="30"/>
      <c r="E199" s="31" t="s">
        <v>745</v>
      </c>
      <c r="F199" s="32" t="s">
        <v>72</v>
      </c>
      <c r="G199" s="33" t="s">
        <v>38</v>
      </c>
      <c r="H199" s="34" t="s">
        <v>114</v>
      </c>
      <c r="I199" s="33" t="s">
        <v>7</v>
      </c>
      <c r="J199" s="25" t="str">
        <f t="shared" si="6"/>
        <v>A</v>
      </c>
      <c r="K199" s="26">
        <f ca="1">VLOOKUP(F199,OFFSET(Hodnoc!$A$1:$C$28,0,IF(I199="Hory",0,IF(I199="Ledy",3,IF(I199="Písek",6,IF(I199="Skalky",9,IF(I199="Boulder",12,"chyba")))))),IF(J199="A",2,3),0)*VLOOKUP(G199,Hodnoc!$P$1:$Q$11,2,0)</f>
        <v>54</v>
      </c>
    </row>
    <row r="200" spans="1:11" ht="12.75">
      <c r="A200" s="22">
        <v>199</v>
      </c>
      <c r="B200" s="28">
        <v>40023</v>
      </c>
      <c r="C200" s="29" t="s">
        <v>746</v>
      </c>
      <c r="D200" s="30"/>
      <c r="E200" s="31" t="s">
        <v>747</v>
      </c>
      <c r="F200" s="32">
        <v>3</v>
      </c>
      <c r="G200" s="33" t="s">
        <v>38</v>
      </c>
      <c r="H200" s="34" t="s">
        <v>114</v>
      </c>
      <c r="I200" s="33" t="s">
        <v>7</v>
      </c>
      <c r="J200" s="25" t="str">
        <f t="shared" si="6"/>
        <v>A</v>
      </c>
      <c r="K200" s="26">
        <f ca="1">VLOOKUP(F200,OFFSET(Hodnoc!$A$1:$C$28,0,IF(I200="Hory",0,IF(I200="Ledy",3,IF(I200="Písek",6,IF(I200="Skalky",9,IF(I200="Boulder",12,"chyba")))))),IF(J200="A",2,3),0)*VLOOKUP(G200,Hodnoc!$P$1:$Q$11,2,0)</f>
        <v>18</v>
      </c>
    </row>
    <row r="201" spans="1:11" ht="12.75">
      <c r="A201" s="22">
        <v>200</v>
      </c>
      <c r="B201" s="28">
        <v>40023</v>
      </c>
      <c r="C201" s="29" t="s">
        <v>746</v>
      </c>
      <c r="D201" s="30"/>
      <c r="E201" s="31" t="s">
        <v>748</v>
      </c>
      <c r="F201" s="32">
        <v>2</v>
      </c>
      <c r="G201" s="33" t="s">
        <v>38</v>
      </c>
      <c r="H201" s="34" t="s">
        <v>114</v>
      </c>
      <c r="I201" s="33" t="s">
        <v>7</v>
      </c>
      <c r="J201" s="25" t="str">
        <f t="shared" si="6"/>
        <v>A</v>
      </c>
      <c r="K201" s="26">
        <f ca="1">VLOOKUP(F201,OFFSET(Hodnoc!$A$1:$C$28,0,IF(I201="Hory",0,IF(I201="Ledy",3,IF(I201="Písek",6,IF(I201="Skalky",9,IF(I201="Boulder",12,"chyba")))))),IF(J201="A",2,3),0)*VLOOKUP(G201,Hodnoc!$P$1:$Q$11,2,0)</f>
        <v>7.2</v>
      </c>
    </row>
    <row r="202" spans="1:11" ht="12.75">
      <c r="A202" s="22">
        <v>201</v>
      </c>
      <c r="B202" s="28">
        <v>40023</v>
      </c>
      <c r="C202" s="29" t="s">
        <v>746</v>
      </c>
      <c r="D202" s="30"/>
      <c r="E202" s="31" t="s">
        <v>749</v>
      </c>
      <c r="F202" s="32" t="s">
        <v>750</v>
      </c>
      <c r="G202" s="33" t="s">
        <v>38</v>
      </c>
      <c r="H202" s="34" t="s">
        <v>114</v>
      </c>
      <c r="I202" s="33" t="s">
        <v>7</v>
      </c>
      <c r="J202" s="25" t="str">
        <f t="shared" si="6"/>
        <v>A</v>
      </c>
      <c r="K202" s="26">
        <f ca="1">VLOOKUP(F202,OFFSET(Hodnoc!$A$1:$C$28,0,IF(I202="Hory",0,IF(I202="Ledy",3,IF(I202="Písek",6,IF(I202="Skalky",9,IF(I202="Boulder",12,"chyba")))))),IF(J202="A",2,3),0)*VLOOKUP(G202,Hodnoc!$P$1:$Q$11,2,0)</f>
        <v>10.8</v>
      </c>
    </row>
    <row r="203" spans="1:11" ht="12.75">
      <c r="A203" s="22">
        <v>202</v>
      </c>
      <c r="B203" s="28">
        <v>40023</v>
      </c>
      <c r="C203" s="29" t="s">
        <v>746</v>
      </c>
      <c r="D203" s="30"/>
      <c r="E203" s="31" t="s">
        <v>751</v>
      </c>
      <c r="F203" s="32" t="s">
        <v>750</v>
      </c>
      <c r="G203" s="33" t="s">
        <v>38</v>
      </c>
      <c r="H203" s="34" t="s">
        <v>114</v>
      </c>
      <c r="I203" s="33" t="s">
        <v>7</v>
      </c>
      <c r="J203" s="25" t="str">
        <f t="shared" si="6"/>
        <v>A</v>
      </c>
      <c r="K203" s="26">
        <f ca="1">VLOOKUP(F203,OFFSET(Hodnoc!$A$1:$C$28,0,IF(I203="Hory",0,IF(I203="Ledy",3,IF(I203="Písek",6,IF(I203="Skalky",9,IF(I203="Boulder",12,"chyba")))))),IF(J203="A",2,3),0)*VLOOKUP(G203,Hodnoc!$P$1:$Q$11,2,0)</f>
        <v>10.8</v>
      </c>
    </row>
    <row r="204" spans="1:11" ht="12.75">
      <c r="A204" s="22">
        <v>203</v>
      </c>
      <c r="B204" s="28">
        <v>40023</v>
      </c>
      <c r="C204" s="29" t="s">
        <v>746</v>
      </c>
      <c r="D204" s="30"/>
      <c r="E204" s="31" t="s">
        <v>752</v>
      </c>
      <c r="F204" s="32">
        <v>2</v>
      </c>
      <c r="G204" s="33" t="s">
        <v>38</v>
      </c>
      <c r="H204" s="34" t="s">
        <v>114</v>
      </c>
      <c r="I204" s="33" t="s">
        <v>7</v>
      </c>
      <c r="J204" s="25" t="str">
        <f t="shared" si="6"/>
        <v>A</v>
      </c>
      <c r="K204" s="26">
        <f ca="1">VLOOKUP(F204,OFFSET(Hodnoc!$A$1:$C$28,0,IF(I204="Hory",0,IF(I204="Ledy",3,IF(I204="Písek",6,IF(I204="Skalky",9,IF(I204="Boulder",12,"chyba")))))),IF(J204="A",2,3),0)*VLOOKUP(G204,Hodnoc!$P$1:$Q$11,2,0)</f>
        <v>7.2</v>
      </c>
    </row>
    <row r="205" spans="1:11" ht="12.75">
      <c r="A205" s="22">
        <v>204</v>
      </c>
      <c r="B205" s="28">
        <v>40023</v>
      </c>
      <c r="C205" s="29" t="s">
        <v>746</v>
      </c>
      <c r="D205" s="30"/>
      <c r="E205" s="31" t="s">
        <v>753</v>
      </c>
      <c r="F205" s="32" t="s">
        <v>750</v>
      </c>
      <c r="G205" s="33" t="s">
        <v>38</v>
      </c>
      <c r="H205" s="34" t="s">
        <v>114</v>
      </c>
      <c r="I205" s="33" t="s">
        <v>7</v>
      </c>
      <c r="J205" s="25" t="str">
        <f t="shared" si="6"/>
        <v>A</v>
      </c>
      <c r="K205" s="26">
        <f ca="1">VLOOKUP(F205,OFFSET(Hodnoc!$A$1:$C$28,0,IF(I205="Hory",0,IF(I205="Ledy",3,IF(I205="Písek",6,IF(I205="Skalky",9,IF(I205="Boulder",12,"chyba")))))),IF(J205="A",2,3),0)*VLOOKUP(G205,Hodnoc!$P$1:$Q$11,2,0)</f>
        <v>10.8</v>
      </c>
    </row>
    <row r="206" spans="1:11" ht="12.75">
      <c r="A206" s="22">
        <v>205</v>
      </c>
      <c r="B206" s="28">
        <v>40023</v>
      </c>
      <c r="C206" s="29" t="s">
        <v>746</v>
      </c>
      <c r="D206" s="28"/>
      <c r="E206" s="31" t="s">
        <v>754</v>
      </c>
      <c r="F206" s="32">
        <v>3</v>
      </c>
      <c r="G206" s="33" t="s">
        <v>38</v>
      </c>
      <c r="H206" s="34" t="s">
        <v>114</v>
      </c>
      <c r="I206" s="33" t="s">
        <v>7</v>
      </c>
      <c r="J206" s="25" t="str">
        <f t="shared" si="6"/>
        <v>A</v>
      </c>
      <c r="K206" s="26">
        <f ca="1">VLOOKUP(F206,OFFSET(Hodnoc!$A$1:$C$28,0,IF(I206="Hory",0,IF(I206="Ledy",3,IF(I206="Písek",6,IF(I206="Skalky",9,IF(I206="Boulder",12,"chyba")))))),IF(J206="A",2,3),0)*VLOOKUP(G206,Hodnoc!$P$1:$Q$11,2,0)</f>
        <v>18</v>
      </c>
    </row>
    <row r="207" spans="1:11" ht="12.75">
      <c r="A207" s="22">
        <v>206</v>
      </c>
      <c r="B207" s="28">
        <v>40023</v>
      </c>
      <c r="C207" s="29" t="s">
        <v>746</v>
      </c>
      <c r="D207" s="28"/>
      <c r="E207" s="31" t="s">
        <v>755</v>
      </c>
      <c r="F207" s="32">
        <v>3</v>
      </c>
      <c r="G207" s="33" t="s">
        <v>38</v>
      </c>
      <c r="H207" s="34" t="s">
        <v>114</v>
      </c>
      <c r="I207" s="33" t="s">
        <v>7</v>
      </c>
      <c r="J207" s="25" t="str">
        <f t="shared" si="6"/>
        <v>A</v>
      </c>
      <c r="K207" s="26">
        <f ca="1">VLOOKUP(F207,OFFSET(Hodnoc!$A$1:$C$28,0,IF(I207="Hory",0,IF(I207="Ledy",3,IF(I207="Písek",6,IF(I207="Skalky",9,IF(I207="Boulder",12,"chyba")))))),IF(J207="A",2,3),0)*VLOOKUP(G207,Hodnoc!$P$1:$Q$11,2,0)</f>
        <v>18</v>
      </c>
    </row>
    <row r="208" spans="1:11" ht="12.75">
      <c r="A208" s="22">
        <v>207</v>
      </c>
      <c r="B208" s="28">
        <v>40023</v>
      </c>
      <c r="C208" s="29" t="s">
        <v>746</v>
      </c>
      <c r="D208" s="28"/>
      <c r="E208" s="31" t="s">
        <v>756</v>
      </c>
      <c r="F208" s="32">
        <v>1</v>
      </c>
      <c r="G208" s="33" t="s">
        <v>38</v>
      </c>
      <c r="H208" s="34" t="s">
        <v>114</v>
      </c>
      <c r="I208" s="33" t="s">
        <v>7</v>
      </c>
      <c r="J208" s="25" t="str">
        <f t="shared" si="6"/>
        <v>A</v>
      </c>
      <c r="K208" s="26">
        <f ca="1">VLOOKUP(F208,OFFSET(Hodnoc!$A$1:$C$28,0,IF(I208="Hory",0,IF(I208="Ledy",3,IF(I208="Písek",6,IF(I208="Skalky",9,IF(I208="Boulder",12,"chyba")))))),IF(J208="A",2,3),0)*VLOOKUP(G208,Hodnoc!$P$1:$Q$11,2,0)</f>
        <v>3.6</v>
      </c>
    </row>
    <row r="209" spans="1:11" ht="12.75">
      <c r="A209" s="22">
        <v>208</v>
      </c>
      <c r="B209" s="28">
        <v>40023</v>
      </c>
      <c r="C209" s="29" t="s">
        <v>746</v>
      </c>
      <c r="D209" s="28"/>
      <c r="E209" s="31" t="s">
        <v>757</v>
      </c>
      <c r="F209" s="32">
        <v>1</v>
      </c>
      <c r="G209" s="33" t="s">
        <v>38</v>
      </c>
      <c r="H209" s="34" t="s">
        <v>114</v>
      </c>
      <c r="I209" s="33" t="s">
        <v>7</v>
      </c>
      <c r="J209" s="25" t="str">
        <f t="shared" si="6"/>
        <v>A</v>
      </c>
      <c r="K209" s="26">
        <f ca="1">VLOOKUP(F209,OFFSET(Hodnoc!$A$1:$C$28,0,IF(I209="Hory",0,IF(I209="Ledy",3,IF(I209="Písek",6,IF(I209="Skalky",9,IF(I209="Boulder",12,"chyba")))))),IF(J209="A",2,3),0)*VLOOKUP(G209,Hodnoc!$P$1:$Q$11,2,0)</f>
        <v>3.6</v>
      </c>
    </row>
    <row r="210" spans="1:11" ht="12.75">
      <c r="A210" s="22">
        <v>209</v>
      </c>
      <c r="B210" s="28">
        <v>40023</v>
      </c>
      <c r="C210" s="29" t="s">
        <v>746</v>
      </c>
      <c r="D210" s="28"/>
      <c r="E210" s="31" t="s">
        <v>758</v>
      </c>
      <c r="F210" s="32">
        <v>3</v>
      </c>
      <c r="G210" s="33" t="s">
        <v>38</v>
      </c>
      <c r="H210" s="34" t="s">
        <v>114</v>
      </c>
      <c r="I210" s="33" t="s">
        <v>7</v>
      </c>
      <c r="J210" s="25" t="str">
        <f t="shared" si="6"/>
        <v>A</v>
      </c>
      <c r="K210" s="26">
        <f ca="1">VLOOKUP(F210,OFFSET(Hodnoc!$A$1:$C$28,0,IF(I210="Hory",0,IF(I210="Ledy",3,IF(I210="Písek",6,IF(I210="Skalky",9,IF(I210="Boulder",12,"chyba")))))),IF(J210="A",2,3),0)*VLOOKUP(G210,Hodnoc!$P$1:$Q$11,2,0)</f>
        <v>18</v>
      </c>
    </row>
    <row r="211" spans="1:11" ht="12.75">
      <c r="A211" s="22">
        <v>210</v>
      </c>
      <c r="B211" s="28">
        <v>40023</v>
      </c>
      <c r="C211" s="29" t="s">
        <v>746</v>
      </c>
      <c r="D211" s="28"/>
      <c r="E211" s="31" t="s">
        <v>759</v>
      </c>
      <c r="F211" s="32" t="s">
        <v>750</v>
      </c>
      <c r="G211" s="33" t="s">
        <v>38</v>
      </c>
      <c r="H211" s="34" t="s">
        <v>114</v>
      </c>
      <c r="I211" s="33" t="s">
        <v>7</v>
      </c>
      <c r="J211" s="25" t="str">
        <f t="shared" si="6"/>
        <v>A</v>
      </c>
      <c r="K211" s="26">
        <f ca="1">VLOOKUP(F211,OFFSET(Hodnoc!$A$1:$C$28,0,IF(I211="Hory",0,IF(I211="Ledy",3,IF(I211="Písek",6,IF(I211="Skalky",9,IF(I211="Boulder",12,"chyba")))))),IF(J211="A",2,3),0)*VLOOKUP(G211,Hodnoc!$P$1:$Q$11,2,0)</f>
        <v>10.8</v>
      </c>
    </row>
    <row r="212" spans="1:11" ht="12.75">
      <c r="A212" s="22">
        <v>211</v>
      </c>
      <c r="B212" s="28">
        <v>40023</v>
      </c>
      <c r="C212" s="29" t="s">
        <v>746</v>
      </c>
      <c r="D212" s="28"/>
      <c r="E212" s="31" t="s">
        <v>760</v>
      </c>
      <c r="F212" s="32" t="s">
        <v>71</v>
      </c>
      <c r="G212" s="33" t="s">
        <v>38</v>
      </c>
      <c r="H212" s="34" t="s">
        <v>114</v>
      </c>
      <c r="I212" s="33" t="s">
        <v>7</v>
      </c>
      <c r="J212" s="25" t="str">
        <f t="shared" si="6"/>
        <v>A</v>
      </c>
      <c r="K212" s="26">
        <f ca="1">VLOOKUP(F212,OFFSET(Hodnoc!$A$1:$C$28,0,IF(I212="Hory",0,IF(I212="Ledy",3,IF(I212="Písek",6,IF(I212="Skalky",9,IF(I212="Boulder",12,"chyba")))))),IF(J212="A",2,3),0)*VLOOKUP(G212,Hodnoc!$P$1:$Q$11,2,0)</f>
        <v>32.4</v>
      </c>
    </row>
    <row r="213" spans="1:11" ht="12.75">
      <c r="A213" s="22">
        <v>212</v>
      </c>
      <c r="B213" s="28">
        <v>40023</v>
      </c>
      <c r="C213" s="29" t="s">
        <v>746</v>
      </c>
      <c r="D213" s="28"/>
      <c r="E213" s="31" t="s">
        <v>761</v>
      </c>
      <c r="F213" s="32" t="s">
        <v>750</v>
      </c>
      <c r="G213" s="33" t="s">
        <v>38</v>
      </c>
      <c r="H213" s="34" t="s">
        <v>114</v>
      </c>
      <c r="I213" s="33" t="s">
        <v>7</v>
      </c>
      <c r="J213" s="25" t="str">
        <f t="shared" si="6"/>
        <v>A</v>
      </c>
      <c r="K213" s="26">
        <f ca="1">VLOOKUP(F213,OFFSET(Hodnoc!$A$1:$C$28,0,IF(I213="Hory",0,IF(I213="Ledy",3,IF(I213="Písek",6,IF(I213="Skalky",9,IF(I213="Boulder",12,"chyba")))))),IF(J213="A",2,3),0)*VLOOKUP(G213,Hodnoc!$P$1:$Q$11,2,0)</f>
        <v>10.8</v>
      </c>
    </row>
    <row r="214" spans="1:11" ht="12.75">
      <c r="A214" s="22">
        <v>213</v>
      </c>
      <c r="B214" s="28">
        <v>40023</v>
      </c>
      <c r="C214" s="45" t="s">
        <v>746</v>
      </c>
      <c r="D214" s="54"/>
      <c r="E214" s="31" t="s">
        <v>762</v>
      </c>
      <c r="F214" s="32" t="s">
        <v>750</v>
      </c>
      <c r="G214" s="33" t="s">
        <v>38</v>
      </c>
      <c r="H214" s="34" t="s">
        <v>114</v>
      </c>
      <c r="I214" s="33" t="s">
        <v>7</v>
      </c>
      <c r="J214" s="25" t="str">
        <f t="shared" si="6"/>
        <v>A</v>
      </c>
      <c r="K214" s="26">
        <f ca="1">VLOOKUP(F214,OFFSET(Hodnoc!$A$1:$C$28,0,IF(I214="Hory",0,IF(I214="Ledy",3,IF(I214="Písek",6,IF(I214="Skalky",9,IF(I214="Boulder",12,"chyba")))))),IF(J214="A",2,3),0)*VLOOKUP(G214,Hodnoc!$P$1:$Q$11,2,0)</f>
        <v>10.8</v>
      </c>
    </row>
    <row r="215" spans="1:11" ht="12.75">
      <c r="A215" s="22">
        <v>214</v>
      </c>
      <c r="B215" s="28">
        <v>40023</v>
      </c>
      <c r="C215" s="45" t="s">
        <v>746</v>
      </c>
      <c r="D215" s="54"/>
      <c r="E215" s="31" t="s">
        <v>763</v>
      </c>
      <c r="F215" s="32">
        <v>3</v>
      </c>
      <c r="G215" s="33" t="s">
        <v>38</v>
      </c>
      <c r="H215" s="34" t="s">
        <v>114</v>
      </c>
      <c r="I215" s="33" t="s">
        <v>7</v>
      </c>
      <c r="J215" s="25" t="str">
        <f t="shared" si="6"/>
        <v>A</v>
      </c>
      <c r="K215" s="26">
        <f ca="1">VLOOKUP(F215,OFFSET(Hodnoc!$A$1:$C$28,0,IF(I215="Hory",0,IF(I215="Ledy",3,IF(I215="Písek",6,IF(I215="Skalky",9,IF(I215="Boulder",12,"chyba")))))),IF(J215="A",2,3),0)*VLOOKUP(G215,Hodnoc!$P$1:$Q$11,2,0)</f>
        <v>18</v>
      </c>
    </row>
    <row r="216" spans="1:11" ht="12.75">
      <c r="A216" s="22">
        <v>215</v>
      </c>
      <c r="B216" s="28">
        <v>40023</v>
      </c>
      <c r="C216" s="45" t="s">
        <v>746</v>
      </c>
      <c r="D216" s="54"/>
      <c r="E216" s="31" t="s">
        <v>764</v>
      </c>
      <c r="F216" s="32" t="s">
        <v>778</v>
      </c>
      <c r="G216" s="33" t="s">
        <v>38</v>
      </c>
      <c r="H216" s="34" t="s">
        <v>114</v>
      </c>
      <c r="I216" s="33" t="s">
        <v>7</v>
      </c>
      <c r="J216" s="25" t="str">
        <f t="shared" si="6"/>
        <v>A</v>
      </c>
      <c r="K216" s="26">
        <v>0</v>
      </c>
    </row>
    <row r="217" spans="1:11" ht="12.75">
      <c r="A217" s="22">
        <v>216</v>
      </c>
      <c r="B217" s="28">
        <v>40023</v>
      </c>
      <c r="C217" s="45" t="s">
        <v>746</v>
      </c>
      <c r="D217" s="54"/>
      <c r="E217" s="31" t="s">
        <v>765</v>
      </c>
      <c r="F217" s="32">
        <v>3</v>
      </c>
      <c r="G217" s="33" t="s">
        <v>38</v>
      </c>
      <c r="H217" s="34" t="s">
        <v>114</v>
      </c>
      <c r="I217" s="33" t="s">
        <v>7</v>
      </c>
      <c r="J217" s="25" t="str">
        <f t="shared" si="6"/>
        <v>A</v>
      </c>
      <c r="K217" s="26">
        <f ca="1">VLOOKUP(F217,OFFSET(Hodnoc!$A$1:$C$28,0,IF(I217="Hory",0,IF(I217="Ledy",3,IF(I217="Písek",6,IF(I217="Skalky",9,IF(I217="Boulder",12,"chyba")))))),IF(J217="A",2,3),0)*VLOOKUP(G217,Hodnoc!$P$1:$Q$11,2,0)</f>
        <v>18</v>
      </c>
    </row>
    <row r="218" spans="1:11" ht="12.75">
      <c r="A218" s="22">
        <v>217</v>
      </c>
      <c r="B218" s="28">
        <v>40023</v>
      </c>
      <c r="C218" s="45" t="s">
        <v>746</v>
      </c>
      <c r="D218" s="54"/>
      <c r="E218" s="31" t="s">
        <v>766</v>
      </c>
      <c r="F218" s="32">
        <v>2</v>
      </c>
      <c r="G218" s="33" t="s">
        <v>38</v>
      </c>
      <c r="H218" s="34" t="s">
        <v>114</v>
      </c>
      <c r="I218" s="33" t="s">
        <v>7</v>
      </c>
      <c r="J218" s="25" t="str">
        <f t="shared" si="6"/>
        <v>A</v>
      </c>
      <c r="K218" s="26">
        <f ca="1">VLOOKUP(F218,OFFSET(Hodnoc!$A$1:$C$28,0,IF(I218="Hory",0,IF(I218="Ledy",3,IF(I218="Písek",6,IF(I218="Skalky",9,IF(I218="Boulder",12,"chyba")))))),IF(J218="A",2,3),0)*VLOOKUP(G218,Hodnoc!$P$1:$Q$11,2,0)</f>
        <v>7.2</v>
      </c>
    </row>
    <row r="219" spans="1:11" ht="12.75">
      <c r="A219" s="22">
        <v>218</v>
      </c>
      <c r="B219" s="28">
        <v>40023</v>
      </c>
      <c r="C219" s="45" t="s">
        <v>746</v>
      </c>
      <c r="D219" s="54"/>
      <c r="E219" s="31" t="s">
        <v>767</v>
      </c>
      <c r="F219" s="32">
        <v>1</v>
      </c>
      <c r="G219" s="33" t="s">
        <v>38</v>
      </c>
      <c r="H219" s="34" t="s">
        <v>114</v>
      </c>
      <c r="I219" s="33" t="s">
        <v>7</v>
      </c>
      <c r="J219" s="25" t="str">
        <f t="shared" si="6"/>
        <v>A</v>
      </c>
      <c r="K219" s="26">
        <f ca="1">VLOOKUP(F219,OFFSET(Hodnoc!$A$1:$C$28,0,IF(I219="Hory",0,IF(I219="Ledy",3,IF(I219="Písek",6,IF(I219="Skalky",9,IF(I219="Boulder",12,"chyba")))))),IF(J219="A",2,3),0)*VLOOKUP(G219,Hodnoc!$P$1:$Q$11,2,0)</f>
        <v>3.6</v>
      </c>
    </row>
    <row r="220" spans="1:11" ht="12.75">
      <c r="A220" s="22">
        <v>219</v>
      </c>
      <c r="B220" s="28">
        <v>40033</v>
      </c>
      <c r="C220" s="45" t="s">
        <v>612</v>
      </c>
      <c r="D220" s="54"/>
      <c r="E220" s="31" t="s">
        <v>768</v>
      </c>
      <c r="F220" s="32" t="s">
        <v>76</v>
      </c>
      <c r="G220" s="33" t="s">
        <v>40</v>
      </c>
      <c r="H220" s="34" t="s">
        <v>114</v>
      </c>
      <c r="I220" s="33" t="s">
        <v>9</v>
      </c>
      <c r="J220" s="25" t="str">
        <f t="shared" si="6"/>
        <v>A</v>
      </c>
      <c r="K220" s="26">
        <f ca="1">VLOOKUP(F220,OFFSET(Hodnoc!$A$1:$C$28,0,IF(I220="Hory",0,IF(I220="Ledy",3,IF(I220="Písek",6,IF(I220="Skalky",9,IF(I220="Boulder",12,"chyba")))))),IF(J220="A",2,3),0)*VLOOKUP(G220,Hodnoc!$P$1:$Q$11,2,0)</f>
        <v>37.5</v>
      </c>
    </row>
    <row r="221" spans="1:11" ht="12.75">
      <c r="A221" s="22">
        <v>220</v>
      </c>
      <c r="B221" s="28">
        <v>40033</v>
      </c>
      <c r="C221" s="45" t="s">
        <v>612</v>
      </c>
      <c r="D221" s="54"/>
      <c r="E221" s="31" t="s">
        <v>621</v>
      </c>
      <c r="F221" s="32" t="s">
        <v>65</v>
      </c>
      <c r="G221" s="33" t="s">
        <v>50</v>
      </c>
      <c r="H221" s="34" t="s">
        <v>114</v>
      </c>
      <c r="I221" s="33" t="s">
        <v>9</v>
      </c>
      <c r="J221" s="25" t="str">
        <f t="shared" si="6"/>
        <v>A</v>
      </c>
      <c r="K221" s="26">
        <f ca="1">VLOOKUP(F221,OFFSET(Hodnoc!$A$1:$C$28,0,IF(I221="Hory",0,IF(I221="Ledy",3,IF(I221="Písek",6,IF(I221="Skalky",9,IF(I221="Boulder",12,"chyba")))))),IF(J221="A",2,3),0)*VLOOKUP(G221,Hodnoc!$P$1:$Q$11,2,0)</f>
        <v>38</v>
      </c>
    </row>
    <row r="222" spans="1:11" ht="12.75">
      <c r="A222" s="22">
        <v>221</v>
      </c>
      <c r="B222" s="28">
        <v>40033</v>
      </c>
      <c r="C222" s="29" t="s">
        <v>612</v>
      </c>
      <c r="D222" s="30"/>
      <c r="E222" s="31" t="s">
        <v>621</v>
      </c>
      <c r="F222" s="32" t="s">
        <v>65</v>
      </c>
      <c r="G222" s="33" t="s">
        <v>50</v>
      </c>
      <c r="H222" s="34" t="s">
        <v>114</v>
      </c>
      <c r="I222" s="33" t="s">
        <v>9</v>
      </c>
      <c r="J222" s="25" t="str">
        <f t="shared" si="6"/>
        <v>A</v>
      </c>
      <c r="K222" s="26">
        <f ca="1">VLOOKUP(F222,OFFSET(Hodnoc!$A$1:$C$28,0,IF(I222="Hory",0,IF(I222="Ledy",3,IF(I222="Písek",6,IF(I222="Skalky",9,IF(I222="Boulder",12,"chyba")))))),IF(J222="A",2,3),0)*VLOOKUP(G222,Hodnoc!$P$1:$Q$11,2,0)</f>
        <v>38</v>
      </c>
    </row>
    <row r="223" spans="1:11" ht="12.75">
      <c r="A223" s="22">
        <v>222</v>
      </c>
      <c r="B223" s="28">
        <v>40033</v>
      </c>
      <c r="C223" s="29" t="s">
        <v>612</v>
      </c>
      <c r="D223" s="30"/>
      <c r="E223" s="31" t="s">
        <v>632</v>
      </c>
      <c r="F223" s="32" t="s">
        <v>76</v>
      </c>
      <c r="G223" s="33" t="s">
        <v>39</v>
      </c>
      <c r="H223" s="34" t="s">
        <v>114</v>
      </c>
      <c r="I223" s="33" t="s">
        <v>9</v>
      </c>
      <c r="J223" s="25" t="str">
        <f t="shared" si="6"/>
        <v>A</v>
      </c>
      <c r="K223" s="26">
        <f ca="1">VLOOKUP(F223,OFFSET(Hodnoc!$A$1:$C$28,0,IF(I223="Hory",0,IF(I223="Ledy",3,IF(I223="Písek",6,IF(I223="Skalky",9,IF(I223="Boulder",12,"chyba")))))),IF(J223="A",2,3),0)*VLOOKUP(G223,Hodnoc!$P$1:$Q$11,2,0)</f>
        <v>37.5</v>
      </c>
    </row>
    <row r="224" spans="1:11" ht="12.75">
      <c r="A224" s="22">
        <v>223</v>
      </c>
      <c r="B224" s="28">
        <v>40033</v>
      </c>
      <c r="C224" s="29" t="s">
        <v>612</v>
      </c>
      <c r="D224" s="30"/>
      <c r="E224" s="31" t="s">
        <v>769</v>
      </c>
      <c r="F224" s="32" t="s">
        <v>75</v>
      </c>
      <c r="G224" s="33" t="s">
        <v>40</v>
      </c>
      <c r="H224" s="34" t="s">
        <v>114</v>
      </c>
      <c r="I224" s="33" t="s">
        <v>9</v>
      </c>
      <c r="J224" s="25" t="str">
        <f t="shared" si="6"/>
        <v>A</v>
      </c>
      <c r="K224" s="26">
        <f ca="1">VLOOKUP(F224,OFFSET(Hodnoc!$A$1:$C$28,0,IF(I224="Hory",0,IF(I224="Ledy",3,IF(I224="Písek",6,IF(I224="Skalky",9,IF(I224="Boulder",12,"chyba")))))),IF(J224="A",2,3),0)*VLOOKUP(G224,Hodnoc!$P$1:$Q$11,2,0)</f>
        <v>31.5</v>
      </c>
    </row>
    <row r="225" spans="1:11" ht="12.75">
      <c r="A225" s="22">
        <v>224</v>
      </c>
      <c r="B225" s="28">
        <v>40038</v>
      </c>
      <c r="C225" s="29" t="s">
        <v>153</v>
      </c>
      <c r="D225" s="30"/>
      <c r="E225" s="31" t="s">
        <v>646</v>
      </c>
      <c r="F225" s="32">
        <v>6</v>
      </c>
      <c r="G225" s="33" t="s">
        <v>38</v>
      </c>
      <c r="H225" s="34" t="s">
        <v>114</v>
      </c>
      <c r="I225" s="33" t="s">
        <v>9</v>
      </c>
      <c r="J225" s="25" t="str">
        <f t="shared" si="6"/>
        <v>A</v>
      </c>
      <c r="K225" s="26">
        <f ca="1">VLOOKUP(F225,OFFSET(Hodnoc!$A$1:$C$28,0,IF(I225="Hory",0,IF(I225="Ledy",3,IF(I225="Písek",6,IF(I225="Skalky",9,IF(I225="Boulder",12,"chyba")))))),IF(J225="A",2,3),0)*VLOOKUP(G225,Hodnoc!$P$1:$Q$11,2,0)</f>
        <v>32.4</v>
      </c>
    </row>
    <row r="226" spans="1:11" ht="12.75">
      <c r="A226" s="22">
        <v>225</v>
      </c>
      <c r="B226" s="28">
        <v>40038</v>
      </c>
      <c r="C226" s="29" t="s">
        <v>153</v>
      </c>
      <c r="D226" s="30"/>
      <c r="E226" s="31" t="s">
        <v>770</v>
      </c>
      <c r="F226" s="32">
        <v>7</v>
      </c>
      <c r="G226" s="33" t="s">
        <v>50</v>
      </c>
      <c r="H226" s="34" t="s">
        <v>114</v>
      </c>
      <c r="I226" s="33" t="s">
        <v>9</v>
      </c>
      <c r="J226" s="25" t="str">
        <f t="shared" si="6"/>
        <v>A</v>
      </c>
      <c r="K226" s="26">
        <f ca="1">VLOOKUP(F226,OFFSET(Hodnoc!$A$1:$C$28,0,IF(I226="Hory",0,IF(I226="Ledy",3,IF(I226="Písek",6,IF(I226="Skalky",9,IF(I226="Boulder",12,"chyba")))))),IF(J226="A",2,3),0)*VLOOKUP(G226,Hodnoc!$P$1:$Q$11,2,0)</f>
        <v>29</v>
      </c>
    </row>
    <row r="227" spans="1:11" ht="12.75">
      <c r="A227" s="22">
        <v>226</v>
      </c>
      <c r="B227" s="28">
        <v>40038</v>
      </c>
      <c r="C227" s="29" t="s">
        <v>153</v>
      </c>
      <c r="D227" s="30"/>
      <c r="E227" s="31" t="s">
        <v>688</v>
      </c>
      <c r="F227" s="32" t="s">
        <v>75</v>
      </c>
      <c r="G227" s="33" t="s">
        <v>38</v>
      </c>
      <c r="H227" s="34" t="s">
        <v>114</v>
      </c>
      <c r="I227" s="33" t="s">
        <v>9</v>
      </c>
      <c r="J227" s="25" t="str">
        <f t="shared" si="6"/>
        <v>A</v>
      </c>
      <c r="K227" s="26">
        <f ca="1">VLOOKUP(F227,OFFSET(Hodnoc!$A$1:$C$28,0,IF(I227="Hory",0,IF(I227="Ledy",3,IF(I227="Písek",6,IF(I227="Skalky",9,IF(I227="Boulder",12,"chyba")))))),IF(J227="A",2,3),0)*VLOOKUP(G227,Hodnoc!$P$1:$Q$11,2,0)</f>
        <v>37.800000000000004</v>
      </c>
    </row>
    <row r="228" spans="1:11" ht="12.75">
      <c r="A228" s="22">
        <v>227</v>
      </c>
      <c r="B228" s="28">
        <v>40038</v>
      </c>
      <c r="C228" s="29" t="s">
        <v>153</v>
      </c>
      <c r="D228" s="30"/>
      <c r="E228" s="31" t="s">
        <v>690</v>
      </c>
      <c r="F228" s="32">
        <v>6</v>
      </c>
      <c r="G228" s="33" t="s">
        <v>38</v>
      </c>
      <c r="H228" s="34" t="s">
        <v>114</v>
      </c>
      <c r="I228" s="33" t="s">
        <v>9</v>
      </c>
      <c r="J228" s="25" t="str">
        <f t="shared" si="6"/>
        <v>A</v>
      </c>
      <c r="K228" s="26">
        <f ca="1">VLOOKUP(F228,OFFSET(Hodnoc!$A$1:$C$28,0,IF(I228="Hory",0,IF(I228="Ledy",3,IF(I228="Písek",6,IF(I228="Skalky",9,IF(I228="Boulder",12,"chyba")))))),IF(J228="A",2,3),0)*VLOOKUP(G228,Hodnoc!$P$1:$Q$11,2,0)</f>
        <v>32.4</v>
      </c>
    </row>
    <row r="229" spans="1:11" ht="12.75">
      <c r="A229" s="22">
        <v>228</v>
      </c>
      <c r="B229" s="28">
        <v>40038</v>
      </c>
      <c r="C229" s="29" t="s">
        <v>153</v>
      </c>
      <c r="D229" s="30"/>
      <c r="E229" s="31" t="s">
        <v>689</v>
      </c>
      <c r="F229" s="32">
        <v>6</v>
      </c>
      <c r="G229" s="33" t="s">
        <v>38</v>
      </c>
      <c r="H229" s="34" t="s">
        <v>114</v>
      </c>
      <c r="I229" s="33" t="s">
        <v>9</v>
      </c>
      <c r="J229" s="25" t="str">
        <f t="shared" si="6"/>
        <v>A</v>
      </c>
      <c r="K229" s="26">
        <f ca="1">VLOOKUP(F229,OFFSET(Hodnoc!$A$1:$C$28,0,IF(I229="Hory",0,IF(I229="Ledy",3,IF(I229="Písek",6,IF(I229="Skalky",9,IF(I229="Boulder",12,"chyba")))))),IF(J229="A",2,3),0)*VLOOKUP(G229,Hodnoc!$P$1:$Q$11,2,0)</f>
        <v>32.4</v>
      </c>
    </row>
    <row r="230" spans="1:11" ht="12.75">
      <c r="A230" s="22">
        <v>229</v>
      </c>
      <c r="B230" s="28">
        <v>40038</v>
      </c>
      <c r="C230" s="29" t="s">
        <v>153</v>
      </c>
      <c r="D230" s="30"/>
      <c r="E230" s="31" t="s">
        <v>771</v>
      </c>
      <c r="F230" s="32">
        <v>7</v>
      </c>
      <c r="G230" s="33" t="s">
        <v>92</v>
      </c>
      <c r="H230" s="34" t="s">
        <v>114</v>
      </c>
      <c r="I230" s="33" t="s">
        <v>9</v>
      </c>
      <c r="J230" s="25" t="str">
        <f t="shared" si="6"/>
        <v>B</v>
      </c>
      <c r="K230" s="26">
        <f ca="1">VLOOKUP(F230,OFFSET(Hodnoc!$A$1:$C$28,0,IF(I230="Hory",0,IF(I230="Ledy",3,IF(I230="Písek",6,IF(I230="Skalky",9,IF(I230="Boulder",12,"chyba")))))),IF(J230="A",2,3),0)*VLOOKUP(G230,Hodnoc!$P$1:$Q$11,2,0)</f>
        <v>14</v>
      </c>
    </row>
    <row r="231" spans="1:11" ht="12.75">
      <c r="A231" s="22">
        <v>230</v>
      </c>
      <c r="B231" s="28">
        <v>40039</v>
      </c>
      <c r="C231" s="29" t="s">
        <v>153</v>
      </c>
      <c r="D231" s="30"/>
      <c r="E231" s="31" t="s">
        <v>772</v>
      </c>
      <c r="F231" s="32">
        <v>6</v>
      </c>
      <c r="G231" s="33" t="s">
        <v>38</v>
      </c>
      <c r="H231" s="34" t="s">
        <v>114</v>
      </c>
      <c r="I231" s="33" t="s">
        <v>9</v>
      </c>
      <c r="J231" s="25" t="str">
        <f t="shared" si="6"/>
        <v>A</v>
      </c>
      <c r="K231" s="26">
        <f ca="1">VLOOKUP(F231,OFFSET(Hodnoc!$A$1:$C$28,0,IF(I231="Hory",0,IF(I231="Ledy",3,IF(I231="Písek",6,IF(I231="Skalky",9,IF(I231="Boulder",12,"chyba")))))),IF(J231="A",2,3),0)*VLOOKUP(G231,Hodnoc!$P$1:$Q$11,2,0)</f>
        <v>32.4</v>
      </c>
    </row>
    <row r="232" spans="1:11" ht="12.75">
      <c r="A232" s="22">
        <v>231</v>
      </c>
      <c r="B232" s="28">
        <v>40039</v>
      </c>
      <c r="C232" s="29" t="s">
        <v>153</v>
      </c>
      <c r="D232" s="30"/>
      <c r="E232" s="31" t="s">
        <v>696</v>
      </c>
      <c r="F232" s="32">
        <v>5</v>
      </c>
      <c r="G232" s="33" t="s">
        <v>38</v>
      </c>
      <c r="H232" s="34" t="s">
        <v>114</v>
      </c>
      <c r="I232" s="33" t="s">
        <v>9</v>
      </c>
      <c r="J232" s="25" t="str">
        <f t="shared" si="6"/>
        <v>A</v>
      </c>
      <c r="K232" s="26">
        <f ca="1">VLOOKUP(F232,OFFSET(Hodnoc!$A$1:$C$28,0,IF(I232="Hory",0,IF(I232="Ledy",3,IF(I232="Písek",6,IF(I232="Skalky",9,IF(I232="Boulder",12,"chyba")))))),IF(J232="A",2,3),0)*VLOOKUP(G232,Hodnoc!$P$1:$Q$11,2,0)</f>
        <v>19.8</v>
      </c>
    </row>
    <row r="233" spans="1:11" ht="12.75">
      <c r="A233" s="22">
        <v>232</v>
      </c>
      <c r="B233" s="28">
        <v>40039</v>
      </c>
      <c r="C233" s="29" t="s">
        <v>153</v>
      </c>
      <c r="D233" s="30"/>
      <c r="E233" s="31" t="s">
        <v>712</v>
      </c>
      <c r="F233" s="32" t="s">
        <v>66</v>
      </c>
      <c r="G233" s="33" t="s">
        <v>50</v>
      </c>
      <c r="H233" s="34" t="s">
        <v>114</v>
      </c>
      <c r="I233" s="33" t="s">
        <v>9</v>
      </c>
      <c r="J233" s="25" t="str">
        <f t="shared" si="6"/>
        <v>A</v>
      </c>
      <c r="K233" s="26">
        <f ca="1">VLOOKUP(F233,OFFSET(Hodnoc!$A$1:$C$28,0,IF(I233="Hory",0,IF(I233="Ledy",3,IF(I233="Písek",6,IF(I233="Skalky",9,IF(I233="Boulder",12,"chyba")))))),IF(J233="A",2,3),0)*VLOOKUP(G233,Hodnoc!$P$1:$Q$11,2,0)</f>
        <v>33</v>
      </c>
    </row>
    <row r="234" spans="1:11" ht="12.75">
      <c r="A234" s="22">
        <v>233</v>
      </c>
      <c r="B234" s="28">
        <v>40039</v>
      </c>
      <c r="C234" s="29" t="s">
        <v>153</v>
      </c>
      <c r="D234" s="30"/>
      <c r="E234" s="31" t="s">
        <v>712</v>
      </c>
      <c r="F234" s="32" t="s">
        <v>66</v>
      </c>
      <c r="G234" s="33" t="s">
        <v>40</v>
      </c>
      <c r="H234" s="34" t="s">
        <v>114</v>
      </c>
      <c r="I234" s="33" t="s">
        <v>9</v>
      </c>
      <c r="J234" s="25" t="str">
        <f t="shared" si="6"/>
        <v>A</v>
      </c>
      <c r="K234" s="26">
        <f ca="1">VLOOKUP(F234,OFFSET(Hodnoc!$A$1:$C$28,0,IF(I234="Hory",0,IF(I234="Ledy",3,IF(I234="Písek",6,IF(I234="Skalky",9,IF(I234="Boulder",12,"chyba")))))),IF(J234="A",2,3),0)*VLOOKUP(G234,Hodnoc!$P$1:$Q$11,2,0)</f>
        <v>49.5</v>
      </c>
    </row>
    <row r="235" spans="1:11" ht="12.75">
      <c r="A235" s="22">
        <v>234</v>
      </c>
      <c r="B235" s="28">
        <v>40039</v>
      </c>
      <c r="C235" s="29" t="s">
        <v>153</v>
      </c>
      <c r="D235" s="30"/>
      <c r="E235" s="31" t="s">
        <v>694</v>
      </c>
      <c r="F235" s="32" t="s">
        <v>75</v>
      </c>
      <c r="G235" s="33" t="s">
        <v>38</v>
      </c>
      <c r="H235" s="34" t="s">
        <v>114</v>
      </c>
      <c r="I235" s="33" t="s">
        <v>9</v>
      </c>
      <c r="J235" s="25" t="str">
        <f t="shared" si="6"/>
        <v>A</v>
      </c>
      <c r="K235" s="26">
        <f ca="1">VLOOKUP(F235,OFFSET(Hodnoc!$A$1:$C$28,0,IF(I235="Hory",0,IF(I235="Ledy",3,IF(I235="Písek",6,IF(I235="Skalky",9,IF(I235="Boulder",12,"chyba")))))),IF(J235="A",2,3),0)*VLOOKUP(G235,Hodnoc!$P$1:$Q$11,2,0)</f>
        <v>37.800000000000004</v>
      </c>
    </row>
    <row r="236" spans="1:11" ht="12.75">
      <c r="A236" s="22">
        <v>235</v>
      </c>
      <c r="B236" s="28">
        <v>40039</v>
      </c>
      <c r="C236" s="29" t="s">
        <v>153</v>
      </c>
      <c r="D236" s="30"/>
      <c r="E236" s="31" t="s">
        <v>693</v>
      </c>
      <c r="F236" s="32">
        <v>8</v>
      </c>
      <c r="G236" s="33" t="s">
        <v>92</v>
      </c>
      <c r="H236" s="34" t="s">
        <v>114</v>
      </c>
      <c r="I236" s="33" t="s">
        <v>9</v>
      </c>
      <c r="J236" s="25" t="str">
        <f t="shared" si="6"/>
        <v>B</v>
      </c>
      <c r="K236" s="26">
        <f ca="1">VLOOKUP(F236,OFFSET(Hodnoc!$A$1:$C$28,0,IF(I236="Hory",0,IF(I236="Ledy",3,IF(I236="Písek",6,IF(I236="Skalky",9,IF(I236="Boulder",12,"chyba")))))),IF(J236="A",2,3),0)*VLOOKUP(G236,Hodnoc!$P$1:$Q$11,2,0)</f>
        <v>21</v>
      </c>
    </row>
    <row r="237" spans="1:11" ht="12.75">
      <c r="A237" s="22">
        <v>236</v>
      </c>
      <c r="B237" s="28">
        <v>40040</v>
      </c>
      <c r="C237" s="29" t="s">
        <v>153</v>
      </c>
      <c r="D237" s="30"/>
      <c r="E237" s="31" t="s">
        <v>669</v>
      </c>
      <c r="F237" s="32">
        <v>7</v>
      </c>
      <c r="G237" s="33" t="s">
        <v>38</v>
      </c>
      <c r="H237" s="34" t="s">
        <v>114</v>
      </c>
      <c r="I237" s="33" t="s">
        <v>9</v>
      </c>
      <c r="J237" s="25" t="str">
        <f t="shared" si="6"/>
        <v>A</v>
      </c>
      <c r="K237" s="26">
        <f ca="1">VLOOKUP(F237,OFFSET(Hodnoc!$A$1:$C$28,0,IF(I237="Hory",0,IF(I237="Ledy",3,IF(I237="Písek",6,IF(I237="Skalky",9,IF(I237="Boulder",12,"chyba")))))),IF(J237="A",2,3),0)*VLOOKUP(G237,Hodnoc!$P$1:$Q$11,2,0)</f>
        <v>52.2</v>
      </c>
    </row>
    <row r="238" spans="1:11" ht="12.75">
      <c r="A238" s="22">
        <v>237</v>
      </c>
      <c r="B238" s="28">
        <v>40040</v>
      </c>
      <c r="C238" s="29" t="s">
        <v>153</v>
      </c>
      <c r="D238" s="30"/>
      <c r="E238" s="31" t="s">
        <v>675</v>
      </c>
      <c r="F238" s="32" t="s">
        <v>75</v>
      </c>
      <c r="G238" s="33" t="s">
        <v>38</v>
      </c>
      <c r="H238" s="34" t="s">
        <v>114</v>
      </c>
      <c r="I238" s="33" t="s">
        <v>9</v>
      </c>
      <c r="J238" s="25" t="str">
        <f t="shared" si="6"/>
        <v>A</v>
      </c>
      <c r="K238" s="26">
        <f ca="1">VLOOKUP(F238,OFFSET(Hodnoc!$A$1:$C$28,0,IF(I238="Hory",0,IF(I238="Ledy",3,IF(I238="Písek",6,IF(I238="Skalky",9,IF(I238="Boulder",12,"chyba")))))),IF(J238="A",2,3),0)*VLOOKUP(G238,Hodnoc!$P$1:$Q$11,2,0)</f>
        <v>37.800000000000004</v>
      </c>
    </row>
    <row r="239" spans="1:11" ht="12.75">
      <c r="A239" s="22">
        <v>238</v>
      </c>
      <c r="B239" s="28">
        <v>40047</v>
      </c>
      <c r="C239" s="29" t="s">
        <v>153</v>
      </c>
      <c r="D239" s="30"/>
      <c r="E239" s="31" t="s">
        <v>773</v>
      </c>
      <c r="F239" s="32" t="s">
        <v>65</v>
      </c>
      <c r="G239" s="33" t="s">
        <v>92</v>
      </c>
      <c r="H239" s="34" t="s">
        <v>114</v>
      </c>
      <c r="I239" s="33" t="s">
        <v>9</v>
      </c>
      <c r="J239" s="25" t="str">
        <f t="shared" si="6"/>
        <v>B</v>
      </c>
      <c r="K239" s="26">
        <f ca="1">VLOOKUP(F239,OFFSET(Hodnoc!$A$1:$C$28,0,IF(I239="Hory",0,IF(I239="Ledy",3,IF(I239="Písek",6,IF(I239="Skalky",9,IF(I239="Boulder",12,"chyba")))))),IF(J239="A",2,3),0)*VLOOKUP(G239,Hodnoc!$P$1:$Q$11,2,0)</f>
        <v>18</v>
      </c>
    </row>
    <row r="240" spans="1:11" ht="12.75">
      <c r="A240" s="22">
        <v>239</v>
      </c>
      <c r="B240" s="28">
        <v>40047</v>
      </c>
      <c r="C240" s="29" t="s">
        <v>153</v>
      </c>
      <c r="D240" s="30"/>
      <c r="E240" s="31" t="s">
        <v>773</v>
      </c>
      <c r="F240" s="32" t="s">
        <v>65</v>
      </c>
      <c r="G240" s="33" t="s">
        <v>92</v>
      </c>
      <c r="H240" s="34" t="s">
        <v>114</v>
      </c>
      <c r="I240" s="33" t="s">
        <v>9</v>
      </c>
      <c r="J240" s="25" t="str">
        <f t="shared" si="6"/>
        <v>B</v>
      </c>
      <c r="K240" s="26">
        <f ca="1">VLOOKUP(F240,OFFSET(Hodnoc!$A$1:$C$28,0,IF(I240="Hory",0,IF(I240="Ledy",3,IF(I240="Písek",6,IF(I240="Skalky",9,IF(I240="Boulder",12,"chyba")))))),IF(J240="A",2,3),0)*VLOOKUP(G240,Hodnoc!$P$1:$Q$11,2,0)</f>
        <v>18</v>
      </c>
    </row>
    <row r="241" spans="1:11" ht="12.75">
      <c r="A241" s="22">
        <v>240</v>
      </c>
      <c r="B241" s="28">
        <v>40047</v>
      </c>
      <c r="C241" s="29" t="s">
        <v>153</v>
      </c>
      <c r="D241" s="30"/>
      <c r="E241" s="31" t="s">
        <v>774</v>
      </c>
      <c r="F241" s="32" t="s">
        <v>66</v>
      </c>
      <c r="G241" s="33" t="s">
        <v>92</v>
      </c>
      <c r="H241" s="34" t="s">
        <v>114</v>
      </c>
      <c r="I241" s="33" t="s">
        <v>9</v>
      </c>
      <c r="J241" s="25" t="str">
        <f t="shared" si="6"/>
        <v>B</v>
      </c>
      <c r="K241" s="26">
        <f ca="1">VLOOKUP(F241,OFFSET(Hodnoc!$A$1:$C$28,0,IF(I241="Hory",0,IF(I241="Ledy",3,IF(I241="Písek",6,IF(I241="Skalky",9,IF(I241="Boulder",12,"chyba")))))),IF(J241="A",2,3),0)*VLOOKUP(G241,Hodnoc!$P$1:$Q$11,2,0)</f>
        <v>16</v>
      </c>
    </row>
    <row r="242" spans="1:11" ht="12.75">
      <c r="A242" s="22">
        <v>241</v>
      </c>
      <c r="B242" s="28">
        <v>40048</v>
      </c>
      <c r="C242" s="29" t="s">
        <v>153</v>
      </c>
      <c r="D242" s="30"/>
      <c r="E242" s="31" t="s">
        <v>671</v>
      </c>
      <c r="F242" s="32" t="s">
        <v>65</v>
      </c>
      <c r="G242" s="33" t="s">
        <v>50</v>
      </c>
      <c r="H242" s="34" t="s">
        <v>114</v>
      </c>
      <c r="I242" s="33" t="s">
        <v>9</v>
      </c>
      <c r="J242" s="25" t="str">
        <f t="shared" si="6"/>
        <v>A</v>
      </c>
      <c r="K242" s="26">
        <f ca="1">VLOOKUP(F242,OFFSET(Hodnoc!$A$1:$C$28,0,IF(I242="Hory",0,IF(I242="Ledy",3,IF(I242="Písek",6,IF(I242="Skalky",9,IF(I242="Boulder",12,"chyba")))))),IF(J242="A",2,3),0)*VLOOKUP(G242,Hodnoc!$P$1:$Q$11,2,0)</f>
        <v>38</v>
      </c>
    </row>
    <row r="243" spans="1:11" ht="12.75">
      <c r="A243" s="22">
        <v>242</v>
      </c>
      <c r="B243" s="28">
        <v>40048</v>
      </c>
      <c r="C243" s="29" t="s">
        <v>153</v>
      </c>
      <c r="D243" s="30"/>
      <c r="E243" s="31" t="s">
        <v>671</v>
      </c>
      <c r="F243" s="32" t="s">
        <v>65</v>
      </c>
      <c r="G243" s="33" t="s">
        <v>50</v>
      </c>
      <c r="H243" s="34" t="s">
        <v>114</v>
      </c>
      <c r="I243" s="33" t="s">
        <v>9</v>
      </c>
      <c r="J243" s="25" t="str">
        <f t="shared" si="6"/>
        <v>A</v>
      </c>
      <c r="K243" s="26">
        <f ca="1">VLOOKUP(F243,OFFSET(Hodnoc!$A$1:$C$28,0,IF(I243="Hory",0,IF(I243="Ledy",3,IF(I243="Písek",6,IF(I243="Skalky",9,IF(I243="Boulder",12,"chyba")))))),IF(J243="A",2,3),0)*VLOOKUP(G243,Hodnoc!$P$1:$Q$11,2,0)</f>
        <v>38</v>
      </c>
    </row>
    <row r="244" spans="1:11" ht="12.75">
      <c r="A244" s="22">
        <v>243</v>
      </c>
      <c r="B244" s="28">
        <v>40048</v>
      </c>
      <c r="C244" s="29" t="s">
        <v>153</v>
      </c>
      <c r="D244" s="30"/>
      <c r="E244" s="31" t="s">
        <v>775</v>
      </c>
      <c r="F244" s="32" t="s">
        <v>76</v>
      </c>
      <c r="G244" s="33" t="s">
        <v>92</v>
      </c>
      <c r="H244" s="34" t="s">
        <v>114</v>
      </c>
      <c r="I244" s="33" t="s">
        <v>9</v>
      </c>
      <c r="J244" s="25" t="str">
        <f aca="true" t="shared" si="7" ref="J244:J249">IF(OR(G244="TR",G244="TRO"),"B","A")</f>
        <v>B</v>
      </c>
      <c r="K244" s="26">
        <f ca="1">VLOOKUP(F244,OFFSET(Hodnoc!$A$1:$C$28,0,IF(I244="Hory",0,IF(I244="Ledy",3,IF(I244="Písek",6,IF(I244="Skalky",9,IF(I244="Boulder",12,"chyba")))))),IF(J244="A",2,3),0)*VLOOKUP(G244,Hodnoc!$P$1:$Q$11,2,0)</f>
        <v>12</v>
      </c>
    </row>
    <row r="245" spans="1:11" ht="12.75">
      <c r="A245" s="22">
        <v>244</v>
      </c>
      <c r="B245" s="28">
        <v>40055</v>
      </c>
      <c r="C245" s="29" t="s">
        <v>612</v>
      </c>
      <c r="D245" s="30"/>
      <c r="E245" s="31" t="s">
        <v>616</v>
      </c>
      <c r="F245" s="32" t="s">
        <v>76</v>
      </c>
      <c r="G245" s="33" t="s">
        <v>39</v>
      </c>
      <c r="H245" s="34" t="s">
        <v>114</v>
      </c>
      <c r="I245" s="33" t="s">
        <v>9</v>
      </c>
      <c r="J245" s="25" t="str">
        <f t="shared" si="7"/>
        <v>A</v>
      </c>
      <c r="K245" s="26">
        <f ca="1">VLOOKUP(F245,OFFSET(Hodnoc!$A$1:$C$28,0,IF(I245="Hory",0,IF(I245="Ledy",3,IF(I245="Písek",6,IF(I245="Skalky",9,IF(I245="Boulder",12,"chyba")))))),IF(J245="A",2,3),0)*VLOOKUP(G245,Hodnoc!$P$1:$Q$11,2,0)</f>
        <v>37.5</v>
      </c>
    </row>
    <row r="246" spans="1:11" ht="12.75">
      <c r="A246" s="22">
        <v>245</v>
      </c>
      <c r="B246" s="28">
        <v>40055</v>
      </c>
      <c r="C246" s="29" t="s">
        <v>612</v>
      </c>
      <c r="D246" s="30"/>
      <c r="E246" s="31" t="s">
        <v>617</v>
      </c>
      <c r="F246" s="32" t="s">
        <v>76</v>
      </c>
      <c r="G246" s="33" t="s">
        <v>5</v>
      </c>
      <c r="H246" s="34" t="s">
        <v>114</v>
      </c>
      <c r="I246" s="33" t="s">
        <v>9</v>
      </c>
      <c r="J246" s="25" t="str">
        <f t="shared" si="7"/>
        <v>B</v>
      </c>
      <c r="K246" s="26">
        <f ca="1">VLOOKUP(F246,OFFSET(Hodnoc!$A$1:$C$28,0,IF(I246="Hory",0,IF(I246="Ledy",3,IF(I246="Písek",6,IF(I246="Skalky",9,IF(I246="Boulder",12,"chyba")))))),IF(J246="A",2,3),0)*VLOOKUP(G246,Hodnoc!$P$1:$Q$11,2,0)</f>
        <v>15.600000000000001</v>
      </c>
    </row>
    <row r="247" spans="1:11" ht="12.75">
      <c r="A247" s="22">
        <v>246</v>
      </c>
      <c r="B247" s="28">
        <v>40055</v>
      </c>
      <c r="C247" s="29" t="s">
        <v>612</v>
      </c>
      <c r="D247" s="30"/>
      <c r="E247" s="31" t="s">
        <v>617</v>
      </c>
      <c r="F247" s="32" t="s">
        <v>76</v>
      </c>
      <c r="G247" s="33" t="s">
        <v>40</v>
      </c>
      <c r="H247" s="34" t="s">
        <v>114</v>
      </c>
      <c r="I247" s="33" t="s">
        <v>9</v>
      </c>
      <c r="J247" s="25" t="str">
        <f t="shared" si="7"/>
        <v>A</v>
      </c>
      <c r="K247" s="26">
        <f ca="1">VLOOKUP(F247,OFFSET(Hodnoc!$A$1:$C$28,0,IF(I247="Hory",0,IF(I247="Ledy",3,IF(I247="Písek",6,IF(I247="Skalky",9,IF(I247="Boulder",12,"chyba")))))),IF(J247="A",2,3),0)*VLOOKUP(G247,Hodnoc!$P$1:$Q$11,2,0)</f>
        <v>37.5</v>
      </c>
    </row>
    <row r="248" spans="1:11" ht="12.75">
      <c r="A248" s="22">
        <v>247</v>
      </c>
      <c r="B248" s="28">
        <v>40055</v>
      </c>
      <c r="C248" s="29" t="s">
        <v>612</v>
      </c>
      <c r="D248" s="30"/>
      <c r="E248" s="31" t="s">
        <v>776</v>
      </c>
      <c r="F248" s="32" t="s">
        <v>65</v>
      </c>
      <c r="G248" s="33" t="s">
        <v>92</v>
      </c>
      <c r="H248" s="34" t="s">
        <v>114</v>
      </c>
      <c r="I248" s="33" t="s">
        <v>9</v>
      </c>
      <c r="J248" s="25" t="str">
        <f t="shared" si="7"/>
        <v>B</v>
      </c>
      <c r="K248" s="26">
        <f ca="1">VLOOKUP(F248,OFFSET(Hodnoc!$A$1:$C$28,0,IF(I248="Hory",0,IF(I248="Ledy",3,IF(I248="Písek",6,IF(I248="Skalky",9,IF(I248="Boulder",12,"chyba")))))),IF(J248="A",2,3),0)*VLOOKUP(G248,Hodnoc!$P$1:$Q$11,2,0)</f>
        <v>18</v>
      </c>
    </row>
    <row r="249" spans="1:11" ht="12.75">
      <c r="A249" s="22">
        <v>248</v>
      </c>
      <c r="B249" s="28">
        <v>40055</v>
      </c>
      <c r="C249" s="29" t="s">
        <v>612</v>
      </c>
      <c r="D249" s="30"/>
      <c r="E249" s="31" t="s">
        <v>777</v>
      </c>
      <c r="F249" s="32" t="s">
        <v>76</v>
      </c>
      <c r="G249" s="33" t="s">
        <v>38</v>
      </c>
      <c r="H249" s="34" t="s">
        <v>114</v>
      </c>
      <c r="I249" s="33" t="s">
        <v>9</v>
      </c>
      <c r="J249" s="25" t="str">
        <f t="shared" si="7"/>
        <v>A</v>
      </c>
      <c r="K249" s="26">
        <f ca="1">VLOOKUP(F249,OFFSET(Hodnoc!$A$1:$C$28,0,IF(I249="Hory",0,IF(I249="Ledy",3,IF(I249="Písek",6,IF(I249="Skalky",9,IF(I249="Boulder",12,"chyba")))))),IF(J249="A",2,3),0)*VLOOKUP(G249,Hodnoc!$P$1:$Q$11,2,0)</f>
        <v>45</v>
      </c>
    </row>
    <row r="250" spans="1:11" ht="12.75">
      <c r="A250" s="22">
        <v>249</v>
      </c>
      <c r="B250" s="28">
        <v>40062</v>
      </c>
      <c r="C250" s="29" t="s">
        <v>612</v>
      </c>
      <c r="D250" s="30"/>
      <c r="E250" s="31" t="s">
        <v>616</v>
      </c>
      <c r="F250" s="32" t="s">
        <v>76</v>
      </c>
      <c r="G250" s="33" t="s">
        <v>39</v>
      </c>
      <c r="H250" s="34" t="s">
        <v>114</v>
      </c>
      <c r="I250" s="33" t="s">
        <v>9</v>
      </c>
      <c r="J250" s="25" t="str">
        <f aca="true" t="shared" si="8" ref="J250:J301">IF(OR(G250="TR",G250="TRO"),"B","A")</f>
        <v>A</v>
      </c>
      <c r="K250" s="26">
        <f ca="1">VLOOKUP(F250,OFFSET(Hodnoc!$A$1:$C$28,0,IF(I250="Hory",0,IF(I250="Ledy",3,IF(I250="Písek",6,IF(I250="Skalky",9,IF(I250="Boulder",12,"chyba")))))),IF(J250="A",2,3),0)*VLOOKUP(G250,Hodnoc!$P$1:$Q$11,2,0)</f>
        <v>37.5</v>
      </c>
    </row>
    <row r="251" spans="1:11" ht="12.75">
      <c r="A251" s="22">
        <v>250</v>
      </c>
      <c r="B251" s="28">
        <v>40062</v>
      </c>
      <c r="C251" s="29" t="s">
        <v>612</v>
      </c>
      <c r="D251" s="30"/>
      <c r="E251" s="31" t="s">
        <v>794</v>
      </c>
      <c r="F251" s="32">
        <v>7</v>
      </c>
      <c r="G251" s="33" t="s">
        <v>50</v>
      </c>
      <c r="H251" s="34" t="s">
        <v>114</v>
      </c>
      <c r="I251" s="33" t="s">
        <v>9</v>
      </c>
      <c r="J251" s="25" t="str">
        <f t="shared" si="8"/>
        <v>A</v>
      </c>
      <c r="K251" s="26">
        <f ca="1">VLOOKUP(F251,OFFSET(Hodnoc!$A$1:$C$28,0,IF(I251="Hory",0,IF(I251="Ledy",3,IF(I251="Písek",6,IF(I251="Skalky",9,IF(I251="Boulder",12,"chyba")))))),IF(J251="A",2,3),0)*VLOOKUP(G251,Hodnoc!$P$1:$Q$11,2,0)</f>
        <v>29</v>
      </c>
    </row>
    <row r="252" spans="1:11" ht="12.75">
      <c r="A252" s="22">
        <v>251</v>
      </c>
      <c r="B252" s="28">
        <v>40062</v>
      </c>
      <c r="C252" s="29" t="s">
        <v>612</v>
      </c>
      <c r="D252" s="30"/>
      <c r="E252" s="31" t="s">
        <v>794</v>
      </c>
      <c r="F252" s="32">
        <v>7</v>
      </c>
      <c r="G252" s="33" t="s">
        <v>40</v>
      </c>
      <c r="H252" s="34" t="s">
        <v>114</v>
      </c>
      <c r="I252" s="33" t="s">
        <v>9</v>
      </c>
      <c r="J252" s="25" t="str">
        <f t="shared" si="8"/>
        <v>A</v>
      </c>
      <c r="K252" s="26">
        <f ca="1">VLOOKUP(F252,OFFSET(Hodnoc!$A$1:$C$28,0,IF(I252="Hory",0,IF(I252="Ledy",3,IF(I252="Písek",6,IF(I252="Skalky",9,IF(I252="Boulder",12,"chyba")))))),IF(J252="A",2,3),0)*VLOOKUP(G252,Hodnoc!$P$1:$Q$11,2,0)</f>
        <v>43.5</v>
      </c>
    </row>
    <row r="253" spans="1:11" ht="12.75">
      <c r="A253" s="22">
        <v>252</v>
      </c>
      <c r="B253" s="28">
        <v>40069</v>
      </c>
      <c r="C253" s="29" t="s">
        <v>612</v>
      </c>
      <c r="D253" s="30"/>
      <c r="E253" s="31" t="s">
        <v>795</v>
      </c>
      <c r="F253" s="32">
        <v>7</v>
      </c>
      <c r="G253" s="33" t="s">
        <v>145</v>
      </c>
      <c r="H253" s="34" t="s">
        <v>114</v>
      </c>
      <c r="I253" s="33" t="s">
        <v>9</v>
      </c>
      <c r="J253" s="25" t="str">
        <f t="shared" si="8"/>
        <v>B</v>
      </c>
      <c r="K253" s="26">
        <f ca="1">VLOOKUP(F253,OFFSET(Hodnoc!$A$1:$C$28,0,IF(I253="Hory",0,IF(I253="Ledy",3,IF(I253="Písek",6,IF(I253="Skalky",9,IF(I253="Boulder",12,"chyba")))))),IF(J253="A",2,3),0)*VLOOKUP(G253,Hodnoc!$P$1:$Q$11,2,0)</f>
        <v>14</v>
      </c>
    </row>
    <row r="254" spans="1:11" ht="12.75">
      <c r="A254" s="22">
        <v>253</v>
      </c>
      <c r="B254" s="28">
        <v>40069</v>
      </c>
      <c r="C254" s="29" t="s">
        <v>612</v>
      </c>
      <c r="D254" s="30"/>
      <c r="E254" s="31" t="s">
        <v>621</v>
      </c>
      <c r="F254" s="32" t="s">
        <v>65</v>
      </c>
      <c r="G254" s="33" t="s">
        <v>40</v>
      </c>
      <c r="H254" s="34" t="s">
        <v>114</v>
      </c>
      <c r="I254" s="33" t="s">
        <v>9</v>
      </c>
      <c r="J254" s="25" t="str">
        <f t="shared" si="8"/>
        <v>A</v>
      </c>
      <c r="K254" s="26">
        <f ca="1">VLOOKUP(F254,OFFSET(Hodnoc!$A$1:$C$28,0,IF(I254="Hory",0,IF(I254="Ledy",3,IF(I254="Písek",6,IF(I254="Skalky",9,IF(I254="Boulder",12,"chyba")))))),IF(J254="A",2,3),0)*VLOOKUP(G254,Hodnoc!$P$1:$Q$11,2,0)</f>
        <v>57</v>
      </c>
    </row>
    <row r="255" spans="1:11" ht="12.75">
      <c r="A255" s="22">
        <v>254</v>
      </c>
      <c r="B255" s="28">
        <v>40069</v>
      </c>
      <c r="C255" s="29" t="s">
        <v>612</v>
      </c>
      <c r="D255" s="30"/>
      <c r="E255" s="31" t="s">
        <v>706</v>
      </c>
      <c r="F255" s="32" t="s">
        <v>76</v>
      </c>
      <c r="G255" s="33" t="s">
        <v>40</v>
      </c>
      <c r="H255" s="34" t="s">
        <v>114</v>
      </c>
      <c r="I255" s="33" t="s">
        <v>9</v>
      </c>
      <c r="J255" s="25" t="str">
        <f t="shared" si="8"/>
        <v>A</v>
      </c>
      <c r="K255" s="26">
        <f ca="1">VLOOKUP(F255,OFFSET(Hodnoc!$A$1:$C$28,0,IF(I255="Hory",0,IF(I255="Ledy",3,IF(I255="Písek",6,IF(I255="Skalky",9,IF(I255="Boulder",12,"chyba")))))),IF(J255="A",2,3),0)*VLOOKUP(G255,Hodnoc!$P$1:$Q$11,2,0)</f>
        <v>37.5</v>
      </c>
    </row>
    <row r="256" spans="1:11" ht="12.75">
      <c r="A256" s="22">
        <v>255</v>
      </c>
      <c r="B256" s="28">
        <v>40069</v>
      </c>
      <c r="C256" s="29" t="s">
        <v>612</v>
      </c>
      <c r="D256" s="30"/>
      <c r="E256" s="31" t="s">
        <v>796</v>
      </c>
      <c r="F256" s="32" t="s">
        <v>76</v>
      </c>
      <c r="G256" s="33" t="s">
        <v>40</v>
      </c>
      <c r="H256" s="34" t="s">
        <v>114</v>
      </c>
      <c r="I256" s="33" t="s">
        <v>9</v>
      </c>
      <c r="J256" s="25" t="str">
        <f t="shared" si="8"/>
        <v>A</v>
      </c>
      <c r="K256" s="26">
        <f ca="1">VLOOKUP(F256,OFFSET(Hodnoc!$A$1:$C$28,0,IF(I256="Hory",0,IF(I256="Ledy",3,IF(I256="Písek",6,IF(I256="Skalky",9,IF(I256="Boulder",12,"chyba")))))),IF(J256="A",2,3),0)*VLOOKUP(G256,Hodnoc!$P$1:$Q$11,2,0)</f>
        <v>37.5</v>
      </c>
    </row>
    <row r="257" spans="1:11" ht="12.75">
      <c r="A257" s="22">
        <v>256</v>
      </c>
      <c r="B257" s="28">
        <v>40069</v>
      </c>
      <c r="C257" s="29" t="s">
        <v>612</v>
      </c>
      <c r="D257" s="30"/>
      <c r="E257" s="31" t="s">
        <v>797</v>
      </c>
      <c r="F257" s="32" t="s">
        <v>76</v>
      </c>
      <c r="G257" s="33" t="s">
        <v>50</v>
      </c>
      <c r="H257" s="34" t="s">
        <v>114</v>
      </c>
      <c r="I257" s="33" t="s">
        <v>9</v>
      </c>
      <c r="J257" s="25" t="str">
        <f t="shared" si="8"/>
        <v>A</v>
      </c>
      <c r="K257" s="26">
        <f ca="1">VLOOKUP(F257,OFFSET(Hodnoc!$A$1:$C$28,0,IF(I257="Hory",0,IF(I257="Ledy",3,IF(I257="Písek",6,IF(I257="Skalky",9,IF(I257="Boulder",12,"chyba")))))),IF(J257="A",2,3),0)*VLOOKUP(G257,Hodnoc!$P$1:$Q$11,2,0)</f>
        <v>25</v>
      </c>
    </row>
    <row r="258" spans="1:11" ht="12.75">
      <c r="A258" s="22">
        <v>257</v>
      </c>
      <c r="B258" s="28">
        <v>40071</v>
      </c>
      <c r="C258" s="29" t="s">
        <v>147</v>
      </c>
      <c r="D258" s="30"/>
      <c r="E258" s="31" t="s">
        <v>152</v>
      </c>
      <c r="F258" s="32" t="s">
        <v>76</v>
      </c>
      <c r="G258" s="33" t="s">
        <v>40</v>
      </c>
      <c r="H258" s="34" t="s">
        <v>114</v>
      </c>
      <c r="I258" s="33" t="s">
        <v>9</v>
      </c>
      <c r="J258" s="25" t="str">
        <f t="shared" si="8"/>
        <v>A</v>
      </c>
      <c r="K258" s="26">
        <f ca="1">VLOOKUP(F258,OFFSET(Hodnoc!$A$1:$C$28,0,IF(I258="Hory",0,IF(I258="Ledy",3,IF(I258="Písek",6,IF(I258="Skalky",9,IF(I258="Boulder",12,"chyba")))))),IF(J258="A",2,3),0)*VLOOKUP(G258,Hodnoc!$P$1:$Q$11,2,0)</f>
        <v>37.5</v>
      </c>
    </row>
    <row r="259" spans="1:11" ht="12.75">
      <c r="A259" s="22">
        <v>258</v>
      </c>
      <c r="B259" s="28">
        <v>40071</v>
      </c>
      <c r="C259" s="29" t="s">
        <v>147</v>
      </c>
      <c r="D259" s="30"/>
      <c r="E259" s="31" t="s">
        <v>555</v>
      </c>
      <c r="F259" s="32" t="s">
        <v>65</v>
      </c>
      <c r="G259" s="33" t="s">
        <v>50</v>
      </c>
      <c r="H259" s="34" t="s">
        <v>114</v>
      </c>
      <c r="I259" s="33" t="s">
        <v>9</v>
      </c>
      <c r="J259" s="25" t="str">
        <f t="shared" si="8"/>
        <v>A</v>
      </c>
      <c r="K259" s="26">
        <f ca="1">VLOOKUP(F259,OFFSET(Hodnoc!$A$1:$C$28,0,IF(I259="Hory",0,IF(I259="Ledy",3,IF(I259="Písek",6,IF(I259="Skalky",9,IF(I259="Boulder",12,"chyba")))))),IF(J259="A",2,3),0)*VLOOKUP(G259,Hodnoc!$P$1:$Q$11,2,0)</f>
        <v>38</v>
      </c>
    </row>
    <row r="260" spans="1:11" ht="12.75">
      <c r="A260" s="22">
        <v>259</v>
      </c>
      <c r="B260" s="28">
        <v>40076</v>
      </c>
      <c r="C260" s="29" t="s">
        <v>153</v>
      </c>
      <c r="D260" s="30"/>
      <c r="E260" s="31" t="s">
        <v>798</v>
      </c>
      <c r="F260" s="32" t="s">
        <v>74</v>
      </c>
      <c r="G260" s="33" t="s">
        <v>179</v>
      </c>
      <c r="H260" s="34" t="s">
        <v>114</v>
      </c>
      <c r="I260" s="33" t="s">
        <v>9</v>
      </c>
      <c r="J260" s="25" t="str">
        <f t="shared" si="8"/>
        <v>A</v>
      </c>
      <c r="K260" s="26">
        <f ca="1">VLOOKUP(F260,OFFSET(Hodnoc!$A$1:$C$28,0,IF(I260="Hory",0,IF(I260="Ledy",3,IF(I260="Písek",6,IF(I260="Skalky",9,IF(I260="Boulder",12,"chyba")))))),IF(J260="A",2,3),0)*VLOOKUP(G260,Hodnoc!$P$1:$Q$11,2,0)</f>
        <v>24</v>
      </c>
    </row>
    <row r="261" spans="1:11" ht="12.75">
      <c r="A261" s="22">
        <v>260</v>
      </c>
      <c r="B261" s="28">
        <v>40076</v>
      </c>
      <c r="C261" s="29" t="s">
        <v>153</v>
      </c>
      <c r="D261" s="30"/>
      <c r="E261" s="31" t="s">
        <v>799</v>
      </c>
      <c r="F261" s="32" t="s">
        <v>65</v>
      </c>
      <c r="G261" s="33" t="s">
        <v>50</v>
      </c>
      <c r="H261" s="34" t="s">
        <v>114</v>
      </c>
      <c r="I261" s="33" t="s">
        <v>9</v>
      </c>
      <c r="J261" s="25" t="str">
        <f t="shared" si="8"/>
        <v>A</v>
      </c>
      <c r="K261" s="26">
        <f ca="1">VLOOKUP(F261,OFFSET(Hodnoc!$A$1:$C$28,0,IF(I261="Hory",0,IF(I261="Ledy",3,IF(I261="Písek",6,IF(I261="Skalky",9,IF(I261="Boulder",12,"chyba")))))),IF(J261="A",2,3),0)*VLOOKUP(G261,Hodnoc!$P$1:$Q$11,2,0)</f>
        <v>38</v>
      </c>
    </row>
    <row r="262" spans="1:11" ht="12.75">
      <c r="A262" s="22">
        <v>261</v>
      </c>
      <c r="B262" s="28">
        <v>40076</v>
      </c>
      <c r="C262" s="29" t="s">
        <v>153</v>
      </c>
      <c r="D262" s="30"/>
      <c r="E262" s="31" t="s">
        <v>799</v>
      </c>
      <c r="F262" s="32" t="s">
        <v>65</v>
      </c>
      <c r="G262" s="33" t="s">
        <v>50</v>
      </c>
      <c r="H262" s="34" t="s">
        <v>114</v>
      </c>
      <c r="I262" s="33" t="s">
        <v>9</v>
      </c>
      <c r="J262" s="25" t="str">
        <f t="shared" si="8"/>
        <v>A</v>
      </c>
      <c r="K262" s="26">
        <f ca="1">VLOOKUP(F262,OFFSET(Hodnoc!$A$1:$C$28,0,IF(I262="Hory",0,IF(I262="Ledy",3,IF(I262="Písek",6,IF(I262="Skalky",9,IF(I262="Boulder",12,"chyba")))))),IF(J262="A",2,3),0)*VLOOKUP(G262,Hodnoc!$P$1:$Q$11,2,0)</f>
        <v>38</v>
      </c>
    </row>
    <row r="263" spans="1:11" ht="12.75">
      <c r="A263" s="22">
        <v>262</v>
      </c>
      <c r="B263" s="28">
        <v>40076</v>
      </c>
      <c r="C263" s="29" t="s">
        <v>153</v>
      </c>
      <c r="D263" s="30"/>
      <c r="E263" s="31" t="s">
        <v>799</v>
      </c>
      <c r="F263" s="32" t="s">
        <v>65</v>
      </c>
      <c r="G263" s="33" t="s">
        <v>40</v>
      </c>
      <c r="H263" s="34" t="s">
        <v>114</v>
      </c>
      <c r="I263" s="33" t="s">
        <v>9</v>
      </c>
      <c r="J263" s="25" t="str">
        <f t="shared" si="8"/>
        <v>A</v>
      </c>
      <c r="K263" s="26">
        <f ca="1">VLOOKUP(F263,OFFSET(Hodnoc!$A$1:$C$28,0,IF(I263="Hory",0,IF(I263="Ledy",3,IF(I263="Písek",6,IF(I263="Skalky",9,IF(I263="Boulder",12,"chyba")))))),IF(J263="A",2,3),0)*VLOOKUP(G263,Hodnoc!$P$1:$Q$11,2,0)</f>
        <v>57</v>
      </c>
    </row>
    <row r="264" spans="1:11" ht="12.75">
      <c r="A264" s="22">
        <v>263</v>
      </c>
      <c r="B264" s="28">
        <v>40076</v>
      </c>
      <c r="C264" s="29" t="s">
        <v>153</v>
      </c>
      <c r="D264" s="30"/>
      <c r="E264" s="31" t="s">
        <v>800</v>
      </c>
      <c r="F264" s="32" t="s">
        <v>65</v>
      </c>
      <c r="G264" s="33" t="s">
        <v>50</v>
      </c>
      <c r="H264" s="34" t="s">
        <v>114</v>
      </c>
      <c r="I264" s="33" t="s">
        <v>9</v>
      </c>
      <c r="J264" s="25" t="str">
        <f t="shared" si="8"/>
        <v>A</v>
      </c>
      <c r="K264" s="26">
        <f ca="1">VLOOKUP(F264,OFFSET(Hodnoc!$A$1:$C$28,0,IF(I264="Hory",0,IF(I264="Ledy",3,IF(I264="Písek",6,IF(I264="Skalky",9,IF(I264="Boulder",12,"chyba")))))),IF(J264="A",2,3),0)*VLOOKUP(G264,Hodnoc!$P$1:$Q$11,2,0)</f>
        <v>38</v>
      </c>
    </row>
    <row r="265" spans="1:11" ht="12.75">
      <c r="A265" s="22">
        <v>264</v>
      </c>
      <c r="B265" s="28">
        <v>40076</v>
      </c>
      <c r="C265" s="29" t="s">
        <v>153</v>
      </c>
      <c r="D265" s="30"/>
      <c r="E265" s="31" t="s">
        <v>800</v>
      </c>
      <c r="F265" s="32" t="s">
        <v>65</v>
      </c>
      <c r="G265" s="33" t="s">
        <v>50</v>
      </c>
      <c r="H265" s="34" t="s">
        <v>114</v>
      </c>
      <c r="I265" s="33" t="s">
        <v>9</v>
      </c>
      <c r="J265" s="25" t="str">
        <f t="shared" si="8"/>
        <v>A</v>
      </c>
      <c r="K265" s="26">
        <f ca="1">VLOOKUP(F265,OFFSET(Hodnoc!$A$1:$C$28,0,IF(I265="Hory",0,IF(I265="Ledy",3,IF(I265="Písek",6,IF(I265="Skalky",9,IF(I265="Boulder",12,"chyba")))))),IF(J265="A",2,3),0)*VLOOKUP(G265,Hodnoc!$P$1:$Q$11,2,0)</f>
        <v>38</v>
      </c>
    </row>
    <row r="266" spans="1:11" ht="12.75">
      <c r="A266" s="22">
        <v>265</v>
      </c>
      <c r="B266" s="28">
        <v>40076</v>
      </c>
      <c r="C266" s="29" t="s">
        <v>153</v>
      </c>
      <c r="D266" s="30"/>
      <c r="E266" s="31" t="s">
        <v>800</v>
      </c>
      <c r="F266" s="32" t="s">
        <v>65</v>
      </c>
      <c r="G266" s="33" t="s">
        <v>40</v>
      </c>
      <c r="H266" s="34" t="s">
        <v>114</v>
      </c>
      <c r="I266" s="33" t="s">
        <v>9</v>
      </c>
      <c r="J266" s="25" t="str">
        <f t="shared" si="8"/>
        <v>A</v>
      </c>
      <c r="K266" s="26">
        <f ca="1">VLOOKUP(F266,OFFSET(Hodnoc!$A$1:$C$28,0,IF(I266="Hory",0,IF(I266="Ledy",3,IF(I266="Písek",6,IF(I266="Skalky",9,IF(I266="Boulder",12,"chyba")))))),IF(J266="A",2,3),0)*VLOOKUP(G266,Hodnoc!$P$1:$Q$11,2,0)</f>
        <v>57</v>
      </c>
    </row>
    <row r="267" spans="1:11" ht="12.75">
      <c r="A267" s="22">
        <v>266</v>
      </c>
      <c r="B267" s="28">
        <v>40077</v>
      </c>
      <c r="C267" s="29" t="s">
        <v>153</v>
      </c>
      <c r="D267" s="30"/>
      <c r="E267" s="31" t="s">
        <v>801</v>
      </c>
      <c r="F267" s="32" t="s">
        <v>65</v>
      </c>
      <c r="G267" s="33" t="s">
        <v>145</v>
      </c>
      <c r="H267" s="34" t="s">
        <v>114</v>
      </c>
      <c r="I267" s="33" t="s">
        <v>9</v>
      </c>
      <c r="J267" s="25" t="str">
        <f t="shared" si="8"/>
        <v>B</v>
      </c>
      <c r="K267" s="26">
        <f ca="1">VLOOKUP(F267,OFFSET(Hodnoc!$A$1:$C$28,0,IF(I267="Hory",0,IF(I267="Ledy",3,IF(I267="Písek",6,IF(I267="Skalky",9,IF(I267="Boulder",12,"chyba")))))),IF(J267="A",2,3),0)*VLOOKUP(G267,Hodnoc!$P$1:$Q$11,2,0)</f>
        <v>18</v>
      </c>
    </row>
    <row r="268" spans="1:11" ht="12.75">
      <c r="A268" s="22">
        <v>267</v>
      </c>
      <c r="B268" s="28">
        <v>40077</v>
      </c>
      <c r="C268" s="29" t="s">
        <v>153</v>
      </c>
      <c r="D268" s="30"/>
      <c r="E268" s="31" t="s">
        <v>802</v>
      </c>
      <c r="F268" s="32" t="s">
        <v>66</v>
      </c>
      <c r="G268" s="33" t="s">
        <v>50</v>
      </c>
      <c r="H268" s="34" t="s">
        <v>114</v>
      </c>
      <c r="I268" s="33" t="s">
        <v>9</v>
      </c>
      <c r="J268" s="25" t="str">
        <f t="shared" si="8"/>
        <v>A</v>
      </c>
      <c r="K268" s="26">
        <f ca="1">VLOOKUP(F268,OFFSET(Hodnoc!$A$1:$C$28,0,IF(I268="Hory",0,IF(I268="Ledy",3,IF(I268="Písek",6,IF(I268="Skalky",9,IF(I268="Boulder",12,"chyba")))))),IF(J268="A",2,3),0)*VLOOKUP(G268,Hodnoc!$P$1:$Q$11,2,0)</f>
        <v>33</v>
      </c>
    </row>
    <row r="269" spans="1:11" ht="12.75">
      <c r="A269" s="22">
        <v>268</v>
      </c>
      <c r="B269" s="28">
        <v>40077</v>
      </c>
      <c r="C269" s="29" t="s">
        <v>153</v>
      </c>
      <c r="D269" s="30"/>
      <c r="E269" s="31" t="s">
        <v>802</v>
      </c>
      <c r="F269" s="32" t="s">
        <v>66</v>
      </c>
      <c r="G269" s="33" t="s">
        <v>40</v>
      </c>
      <c r="H269" s="34" t="s">
        <v>114</v>
      </c>
      <c r="I269" s="33" t="s">
        <v>9</v>
      </c>
      <c r="J269" s="25" t="str">
        <f t="shared" si="8"/>
        <v>A</v>
      </c>
      <c r="K269" s="26">
        <f ca="1">VLOOKUP(F269,OFFSET(Hodnoc!$A$1:$C$28,0,IF(I269="Hory",0,IF(I269="Ledy",3,IF(I269="Písek",6,IF(I269="Skalky",9,IF(I269="Boulder",12,"chyba")))))),IF(J269="A",2,3),0)*VLOOKUP(G269,Hodnoc!$P$1:$Q$11,2,0)</f>
        <v>49.5</v>
      </c>
    </row>
    <row r="270" spans="1:11" ht="12.75">
      <c r="A270" s="22">
        <v>269</v>
      </c>
      <c r="B270" s="28">
        <v>40082</v>
      </c>
      <c r="C270" s="29" t="s">
        <v>245</v>
      </c>
      <c r="D270" s="30" t="s">
        <v>336</v>
      </c>
      <c r="E270" s="31" t="s">
        <v>337</v>
      </c>
      <c r="F270" s="32" t="s">
        <v>74</v>
      </c>
      <c r="G270" s="33" t="s">
        <v>39</v>
      </c>
      <c r="H270" s="34" t="s">
        <v>114</v>
      </c>
      <c r="I270" s="33" t="s">
        <v>9</v>
      </c>
      <c r="J270" s="25" t="str">
        <f t="shared" si="8"/>
        <v>A</v>
      </c>
      <c r="K270" s="26">
        <f ca="1">VLOOKUP(F270,OFFSET(Hodnoc!$A$1:$C$28,0,IF(I270="Hory",0,IF(I270="Ledy",3,IF(I270="Písek",6,IF(I270="Skalky",9,IF(I270="Boulder",12,"chyba")))))),IF(J270="A",2,3),0)*VLOOKUP(G270,Hodnoc!$P$1:$Q$11,2,0)</f>
        <v>24</v>
      </c>
    </row>
    <row r="271" spans="1:11" ht="12.75">
      <c r="A271" s="22">
        <v>270</v>
      </c>
      <c r="B271" s="28">
        <v>40082</v>
      </c>
      <c r="C271" s="29" t="s">
        <v>245</v>
      </c>
      <c r="D271" s="30" t="s">
        <v>336</v>
      </c>
      <c r="E271" s="31" t="s">
        <v>803</v>
      </c>
      <c r="F271" s="32" t="s">
        <v>75</v>
      </c>
      <c r="G271" s="33" t="s">
        <v>50</v>
      </c>
      <c r="H271" s="34" t="s">
        <v>114</v>
      </c>
      <c r="I271" s="33" t="s">
        <v>9</v>
      </c>
      <c r="J271" s="25" t="str">
        <f t="shared" si="8"/>
        <v>A</v>
      </c>
      <c r="K271" s="26">
        <f ca="1">VLOOKUP(F271,OFFSET(Hodnoc!$A$1:$C$28,0,IF(I271="Hory",0,IF(I271="Ledy",3,IF(I271="Písek",6,IF(I271="Skalky",9,IF(I271="Boulder",12,"chyba")))))),IF(J271="A",2,3),0)*VLOOKUP(G271,Hodnoc!$P$1:$Q$11,2,0)</f>
        <v>21</v>
      </c>
    </row>
    <row r="272" spans="1:11" ht="12.75">
      <c r="A272" s="22">
        <v>271</v>
      </c>
      <c r="B272" s="28">
        <v>40083</v>
      </c>
      <c r="C272" s="29" t="s">
        <v>245</v>
      </c>
      <c r="D272" s="30" t="s">
        <v>333</v>
      </c>
      <c r="E272" s="31" t="s">
        <v>804</v>
      </c>
      <c r="F272" s="32" t="s">
        <v>70</v>
      </c>
      <c r="G272" s="33" t="s">
        <v>38</v>
      </c>
      <c r="H272" s="34" t="s">
        <v>114</v>
      </c>
      <c r="I272" s="33" t="s">
        <v>7</v>
      </c>
      <c r="J272" s="25" t="str">
        <f t="shared" si="8"/>
        <v>A</v>
      </c>
      <c r="K272" s="26">
        <f ca="1">VLOOKUP(F272,OFFSET(Hodnoc!$A$1:$C$28,0,IF(I272="Hory",0,IF(I272="Ledy",3,IF(I272="Písek",6,IF(I272="Skalky",9,IF(I272="Boulder",12,"chyba")))))),IF(J272="A",2,3),0)*VLOOKUP(G272,Hodnoc!$P$1:$Q$11,2,0)</f>
        <v>25.2</v>
      </c>
    </row>
    <row r="273" spans="1:11" ht="12.75">
      <c r="A273" s="22">
        <v>272</v>
      </c>
      <c r="B273" s="28">
        <v>40083</v>
      </c>
      <c r="C273" s="29" t="s">
        <v>245</v>
      </c>
      <c r="D273" s="30" t="s">
        <v>333</v>
      </c>
      <c r="E273" s="31" t="s">
        <v>805</v>
      </c>
      <c r="F273" s="32" t="s">
        <v>71</v>
      </c>
      <c r="G273" s="33" t="s">
        <v>38</v>
      </c>
      <c r="H273" s="34" t="s">
        <v>114</v>
      </c>
      <c r="I273" s="33" t="s">
        <v>7</v>
      </c>
      <c r="J273" s="25" t="str">
        <f t="shared" si="8"/>
        <v>A</v>
      </c>
      <c r="K273" s="26">
        <f ca="1">VLOOKUP(F273,OFFSET(Hodnoc!$A$1:$C$28,0,IF(I273="Hory",0,IF(I273="Ledy",3,IF(I273="Písek",6,IF(I273="Skalky",9,IF(I273="Boulder",12,"chyba")))))),IF(J273="A",2,3),0)*VLOOKUP(G273,Hodnoc!$P$1:$Q$11,2,0)</f>
        <v>32.4</v>
      </c>
    </row>
    <row r="274" spans="1:11" ht="12.75">
      <c r="A274" s="22">
        <v>273</v>
      </c>
      <c r="B274" s="28">
        <v>40083</v>
      </c>
      <c r="C274" s="29" t="s">
        <v>245</v>
      </c>
      <c r="D274" s="30" t="s">
        <v>333</v>
      </c>
      <c r="E274" s="31" t="s">
        <v>806</v>
      </c>
      <c r="F274" s="32" t="s">
        <v>74</v>
      </c>
      <c r="G274" s="33" t="s">
        <v>38</v>
      </c>
      <c r="H274" s="34" t="s">
        <v>114</v>
      </c>
      <c r="I274" s="33" t="s">
        <v>7</v>
      </c>
      <c r="J274" s="25" t="str">
        <f t="shared" si="8"/>
        <v>A</v>
      </c>
      <c r="K274" s="26">
        <f ca="1">VLOOKUP(F274,OFFSET(Hodnoc!$A$1:$C$28,0,IF(I274="Hory",0,IF(I274="Ledy",3,IF(I274="Písek",6,IF(I274="Skalky",9,IF(I274="Boulder",12,"chyba")))))),IF(J274="A",2,3),0)*VLOOKUP(G274,Hodnoc!$P$1:$Q$11,2,0)</f>
        <v>75.60000000000001</v>
      </c>
    </row>
    <row r="275" spans="1:11" ht="12.75">
      <c r="A275" s="22">
        <v>274</v>
      </c>
      <c r="B275" s="28">
        <v>40083</v>
      </c>
      <c r="C275" s="29" t="s">
        <v>245</v>
      </c>
      <c r="D275" s="30" t="s">
        <v>333</v>
      </c>
      <c r="E275" s="31" t="s">
        <v>807</v>
      </c>
      <c r="F275" s="32" t="s">
        <v>73</v>
      </c>
      <c r="G275" s="33" t="s">
        <v>38</v>
      </c>
      <c r="H275" s="34" t="s">
        <v>114</v>
      </c>
      <c r="I275" s="33" t="s">
        <v>7</v>
      </c>
      <c r="J275" s="25" t="str">
        <f t="shared" si="8"/>
        <v>A</v>
      </c>
      <c r="K275" s="26">
        <f ca="1">VLOOKUP(F275,OFFSET(Hodnoc!$A$1:$C$28,0,IF(I275="Hory",0,IF(I275="Ledy",3,IF(I275="Písek",6,IF(I275="Skalky",9,IF(I275="Boulder",12,"chyba")))))),IF(J275="A",2,3),0)*VLOOKUP(G275,Hodnoc!$P$1:$Q$11,2,0)</f>
        <v>68.4</v>
      </c>
    </row>
    <row r="276" spans="1:11" ht="12.75">
      <c r="A276" s="22">
        <v>275</v>
      </c>
      <c r="B276" s="28">
        <v>40083</v>
      </c>
      <c r="C276" s="29" t="s">
        <v>245</v>
      </c>
      <c r="D276" s="30" t="s">
        <v>333</v>
      </c>
      <c r="E276" s="31" t="s">
        <v>808</v>
      </c>
      <c r="F276" s="32" t="s">
        <v>71</v>
      </c>
      <c r="G276" s="33" t="s">
        <v>38</v>
      </c>
      <c r="H276" s="34" t="s">
        <v>114</v>
      </c>
      <c r="I276" s="33" t="s">
        <v>7</v>
      </c>
      <c r="J276" s="25" t="str">
        <f t="shared" si="8"/>
        <v>A</v>
      </c>
      <c r="K276" s="26">
        <f ca="1">VLOOKUP(F276,OFFSET(Hodnoc!$A$1:$C$28,0,IF(I276="Hory",0,IF(I276="Ledy",3,IF(I276="Písek",6,IF(I276="Skalky",9,IF(I276="Boulder",12,"chyba")))))),IF(J276="A",2,3),0)*VLOOKUP(G276,Hodnoc!$P$1:$Q$11,2,0)</f>
        <v>32.4</v>
      </c>
    </row>
    <row r="277" spans="1:11" ht="12.75">
      <c r="A277" s="22">
        <v>276</v>
      </c>
      <c r="B277" s="28">
        <v>40083</v>
      </c>
      <c r="C277" s="29" t="s">
        <v>245</v>
      </c>
      <c r="D277" s="30" t="s">
        <v>333</v>
      </c>
      <c r="E277" s="31" t="s">
        <v>809</v>
      </c>
      <c r="F277" s="32" t="s">
        <v>74</v>
      </c>
      <c r="G277" s="33" t="s">
        <v>38</v>
      </c>
      <c r="H277" s="34" t="s">
        <v>114</v>
      </c>
      <c r="I277" s="33" t="s">
        <v>7</v>
      </c>
      <c r="J277" s="25" t="str">
        <f t="shared" si="8"/>
        <v>A</v>
      </c>
      <c r="K277" s="26">
        <f ca="1">VLOOKUP(F277,OFFSET(Hodnoc!$A$1:$C$28,0,IF(I277="Hory",0,IF(I277="Ledy",3,IF(I277="Písek",6,IF(I277="Skalky",9,IF(I277="Boulder",12,"chyba")))))),IF(J277="A",2,3),0)*VLOOKUP(G277,Hodnoc!$P$1:$Q$11,2,0)</f>
        <v>75.60000000000001</v>
      </c>
    </row>
    <row r="278" spans="1:11" ht="12.75">
      <c r="A278" s="22">
        <v>277</v>
      </c>
      <c r="B278" s="28">
        <v>40083</v>
      </c>
      <c r="C278" s="29" t="s">
        <v>245</v>
      </c>
      <c r="D278" s="30" t="s">
        <v>333</v>
      </c>
      <c r="E278" s="31" t="s">
        <v>810</v>
      </c>
      <c r="F278" s="32">
        <v>5</v>
      </c>
      <c r="G278" s="33" t="s">
        <v>38</v>
      </c>
      <c r="H278" s="34" t="s">
        <v>114</v>
      </c>
      <c r="I278" s="33" t="s">
        <v>7</v>
      </c>
      <c r="J278" s="25" t="str">
        <f t="shared" si="8"/>
        <v>A</v>
      </c>
      <c r="K278" s="26">
        <f ca="1">VLOOKUP(F278,OFFSET(Hodnoc!$A$1:$C$28,0,IF(I278="Hory",0,IF(I278="Ledy",3,IF(I278="Písek",6,IF(I278="Skalky",9,IF(I278="Boulder",12,"chyba")))))),IF(J278="A",2,3),0)*VLOOKUP(G278,Hodnoc!$P$1:$Q$11,2,0)</f>
        <v>61.2</v>
      </c>
    </row>
    <row r="279" spans="1:11" ht="12.75">
      <c r="A279" s="22">
        <v>278</v>
      </c>
      <c r="B279" s="28">
        <v>40083</v>
      </c>
      <c r="C279" s="29" t="s">
        <v>245</v>
      </c>
      <c r="D279" s="30" t="s">
        <v>333</v>
      </c>
      <c r="E279" s="31" t="s">
        <v>811</v>
      </c>
      <c r="F279" s="32" t="s">
        <v>71</v>
      </c>
      <c r="G279" s="33" t="s">
        <v>38</v>
      </c>
      <c r="H279" s="34" t="s">
        <v>114</v>
      </c>
      <c r="I279" s="33" t="s">
        <v>7</v>
      </c>
      <c r="J279" s="25" t="str">
        <f t="shared" si="8"/>
        <v>A</v>
      </c>
      <c r="K279" s="26">
        <f ca="1">VLOOKUP(F279,OFFSET(Hodnoc!$A$1:$C$28,0,IF(I279="Hory",0,IF(I279="Ledy",3,IF(I279="Písek",6,IF(I279="Skalky",9,IF(I279="Boulder",12,"chyba")))))),IF(J279="A",2,3),0)*VLOOKUP(G279,Hodnoc!$P$1:$Q$11,2,0)</f>
        <v>32.4</v>
      </c>
    </row>
    <row r="280" spans="1:11" ht="12.75">
      <c r="A280" s="22">
        <v>279</v>
      </c>
      <c r="B280" s="28">
        <v>40084</v>
      </c>
      <c r="C280" s="29" t="s">
        <v>245</v>
      </c>
      <c r="D280" s="30" t="s">
        <v>352</v>
      </c>
      <c r="E280" s="31" t="s">
        <v>812</v>
      </c>
      <c r="F280" s="32" t="s">
        <v>75</v>
      </c>
      <c r="G280" s="33" t="s">
        <v>38</v>
      </c>
      <c r="H280" s="34" t="s">
        <v>114</v>
      </c>
      <c r="I280" s="33" t="s">
        <v>9</v>
      </c>
      <c r="J280" s="25" t="str">
        <f t="shared" si="8"/>
        <v>A</v>
      </c>
      <c r="K280" s="26">
        <f ca="1">VLOOKUP(F280,OFFSET(Hodnoc!$A$1:$C$28,0,IF(I280="Hory",0,IF(I280="Ledy",3,IF(I280="Písek",6,IF(I280="Skalky",9,IF(I280="Boulder",12,"chyba")))))),IF(J280="A",2,3),0)*VLOOKUP(G280,Hodnoc!$P$1:$Q$11,2,0)</f>
        <v>37.800000000000004</v>
      </c>
    </row>
    <row r="281" spans="1:11" ht="12.75">
      <c r="A281" s="22">
        <v>280</v>
      </c>
      <c r="B281" s="28">
        <v>40084</v>
      </c>
      <c r="C281" s="29" t="s">
        <v>245</v>
      </c>
      <c r="D281" s="30" t="s">
        <v>352</v>
      </c>
      <c r="E281" s="31" t="s">
        <v>813</v>
      </c>
      <c r="F281" s="32" t="s">
        <v>75</v>
      </c>
      <c r="G281" s="33" t="s">
        <v>38</v>
      </c>
      <c r="H281" s="34" t="s">
        <v>114</v>
      </c>
      <c r="I281" s="33" t="s">
        <v>9</v>
      </c>
      <c r="J281" s="25" t="str">
        <f t="shared" si="8"/>
        <v>A</v>
      </c>
      <c r="K281" s="26">
        <f ca="1">VLOOKUP(F281,OFFSET(Hodnoc!$A$1:$C$28,0,IF(I281="Hory",0,IF(I281="Ledy",3,IF(I281="Písek",6,IF(I281="Skalky",9,IF(I281="Boulder",12,"chyba")))))),IF(J281="A",2,3),0)*VLOOKUP(G281,Hodnoc!$P$1:$Q$11,2,0)</f>
        <v>37.800000000000004</v>
      </c>
    </row>
    <row r="282" spans="1:11" ht="12.75">
      <c r="A282" s="22">
        <v>281</v>
      </c>
      <c r="B282" s="28">
        <v>40084</v>
      </c>
      <c r="C282" s="29" t="s">
        <v>245</v>
      </c>
      <c r="D282" s="30" t="s">
        <v>352</v>
      </c>
      <c r="E282" s="31" t="s">
        <v>814</v>
      </c>
      <c r="F282" s="32">
        <v>6</v>
      </c>
      <c r="G282" s="33" t="s">
        <v>38</v>
      </c>
      <c r="H282" s="34" t="s">
        <v>114</v>
      </c>
      <c r="I282" s="33" t="s">
        <v>9</v>
      </c>
      <c r="J282" s="25" t="str">
        <f t="shared" si="8"/>
        <v>A</v>
      </c>
      <c r="K282" s="26">
        <f ca="1">VLOOKUP(F282,OFFSET(Hodnoc!$A$1:$C$28,0,IF(I282="Hory",0,IF(I282="Ledy",3,IF(I282="Písek",6,IF(I282="Skalky",9,IF(I282="Boulder",12,"chyba")))))),IF(J282="A",2,3),0)*VLOOKUP(G282,Hodnoc!$P$1:$Q$11,2,0)</f>
        <v>32.4</v>
      </c>
    </row>
    <row r="283" spans="1:11" ht="12.75">
      <c r="A283" s="22">
        <v>282</v>
      </c>
      <c r="B283" s="28">
        <v>40084</v>
      </c>
      <c r="C283" s="29" t="s">
        <v>245</v>
      </c>
      <c r="D283" s="30" t="s">
        <v>352</v>
      </c>
      <c r="E283" s="31" t="s">
        <v>815</v>
      </c>
      <c r="F283" s="32" t="s">
        <v>75</v>
      </c>
      <c r="G283" s="33" t="s">
        <v>50</v>
      </c>
      <c r="H283" s="34" t="s">
        <v>114</v>
      </c>
      <c r="I283" s="33" t="s">
        <v>9</v>
      </c>
      <c r="J283" s="25" t="str">
        <f t="shared" si="8"/>
        <v>A</v>
      </c>
      <c r="K283" s="26">
        <f ca="1">VLOOKUP(F283,OFFSET(Hodnoc!$A$1:$C$28,0,IF(I283="Hory",0,IF(I283="Ledy",3,IF(I283="Písek",6,IF(I283="Skalky",9,IF(I283="Boulder",12,"chyba")))))),IF(J283="A",2,3),0)*VLOOKUP(G283,Hodnoc!$P$1:$Q$11,2,0)</f>
        <v>21</v>
      </c>
    </row>
    <row r="284" spans="1:11" ht="12.75">
      <c r="A284" s="22">
        <v>283</v>
      </c>
      <c r="B284" s="28">
        <v>40085</v>
      </c>
      <c r="C284" s="29" t="s">
        <v>245</v>
      </c>
      <c r="D284" s="30" t="s">
        <v>816</v>
      </c>
      <c r="E284" s="31" t="s">
        <v>817</v>
      </c>
      <c r="F284" s="32" t="s">
        <v>75</v>
      </c>
      <c r="G284" s="33" t="s">
        <v>50</v>
      </c>
      <c r="H284" s="34" t="s">
        <v>114</v>
      </c>
      <c r="I284" s="33" t="s">
        <v>9</v>
      </c>
      <c r="J284" s="25" t="str">
        <f t="shared" si="8"/>
        <v>A</v>
      </c>
      <c r="K284" s="26">
        <f ca="1">VLOOKUP(F284,OFFSET(Hodnoc!$A$1:$C$28,0,IF(I284="Hory",0,IF(I284="Ledy",3,IF(I284="Písek",6,IF(I284="Skalky",9,IF(I284="Boulder",12,"chyba")))))),IF(J284="A",2,3),0)*VLOOKUP(G284,Hodnoc!$P$1:$Q$11,2,0)</f>
        <v>21</v>
      </c>
    </row>
    <row r="285" spans="1:11" ht="12.75">
      <c r="A285" s="22">
        <v>284</v>
      </c>
      <c r="B285" s="28">
        <v>40085</v>
      </c>
      <c r="C285" s="29" t="s">
        <v>245</v>
      </c>
      <c r="D285" s="30" t="s">
        <v>816</v>
      </c>
      <c r="E285" s="31" t="s">
        <v>818</v>
      </c>
      <c r="F285" s="32" t="s">
        <v>66</v>
      </c>
      <c r="G285" s="33" t="s">
        <v>38</v>
      </c>
      <c r="H285" s="34" t="s">
        <v>114</v>
      </c>
      <c r="I285" s="33" t="s">
        <v>9</v>
      </c>
      <c r="J285" s="25" t="str">
        <f t="shared" si="8"/>
        <v>A</v>
      </c>
      <c r="K285" s="26">
        <f ca="1">VLOOKUP(F285,OFFSET(Hodnoc!$A$1:$C$28,0,IF(I285="Hory",0,IF(I285="Ledy",3,IF(I285="Písek",6,IF(I285="Skalky",9,IF(I285="Boulder",12,"chyba")))))),IF(J285="A",2,3),0)*VLOOKUP(G285,Hodnoc!$P$1:$Q$11,2,0)</f>
        <v>59.4</v>
      </c>
    </row>
    <row r="286" spans="1:11" ht="12.75">
      <c r="A286" s="22">
        <v>285</v>
      </c>
      <c r="B286" s="28">
        <v>40085</v>
      </c>
      <c r="C286" s="29" t="s">
        <v>245</v>
      </c>
      <c r="D286" s="30" t="s">
        <v>816</v>
      </c>
      <c r="E286" s="31" t="s">
        <v>819</v>
      </c>
      <c r="F286" s="32" t="s">
        <v>66</v>
      </c>
      <c r="G286" s="33" t="s">
        <v>50</v>
      </c>
      <c r="H286" s="34" t="s">
        <v>114</v>
      </c>
      <c r="I286" s="33" t="s">
        <v>9</v>
      </c>
      <c r="J286" s="25" t="str">
        <f t="shared" si="8"/>
        <v>A</v>
      </c>
      <c r="K286" s="26">
        <f ca="1">VLOOKUP(F286,OFFSET(Hodnoc!$A$1:$C$28,0,IF(I286="Hory",0,IF(I286="Ledy",3,IF(I286="Písek",6,IF(I286="Skalky",9,IF(I286="Boulder",12,"chyba")))))),IF(J286="A",2,3),0)*VLOOKUP(G286,Hodnoc!$P$1:$Q$11,2,0)</f>
        <v>33</v>
      </c>
    </row>
    <row r="287" spans="1:11" ht="12.75">
      <c r="A287" s="22">
        <v>286</v>
      </c>
      <c r="B287" s="28">
        <v>40085</v>
      </c>
      <c r="C287" s="29" t="s">
        <v>245</v>
      </c>
      <c r="D287" s="30" t="s">
        <v>816</v>
      </c>
      <c r="E287" s="31" t="s">
        <v>819</v>
      </c>
      <c r="F287" s="32" t="s">
        <v>66</v>
      </c>
      <c r="G287" s="33" t="s">
        <v>38</v>
      </c>
      <c r="H287" s="34" t="s">
        <v>114</v>
      </c>
      <c r="I287" s="33" t="s">
        <v>9</v>
      </c>
      <c r="J287" s="25" t="str">
        <f t="shared" si="8"/>
        <v>A</v>
      </c>
      <c r="K287" s="26">
        <f ca="1">VLOOKUP(F287,OFFSET(Hodnoc!$A$1:$C$28,0,IF(I287="Hory",0,IF(I287="Ledy",3,IF(I287="Písek",6,IF(I287="Skalky",9,IF(I287="Boulder",12,"chyba")))))),IF(J287="A",2,3),0)*VLOOKUP(G287,Hodnoc!$P$1:$Q$11,2,0)</f>
        <v>59.4</v>
      </c>
    </row>
    <row r="288" spans="1:11" ht="12.75">
      <c r="A288" s="22">
        <v>287</v>
      </c>
      <c r="B288" s="28">
        <v>40086</v>
      </c>
      <c r="C288" s="29" t="s">
        <v>245</v>
      </c>
      <c r="D288" s="30" t="s">
        <v>820</v>
      </c>
      <c r="E288" s="31" t="s">
        <v>821</v>
      </c>
      <c r="F288" s="32" t="s">
        <v>76</v>
      </c>
      <c r="G288" s="33" t="s">
        <v>38</v>
      </c>
      <c r="H288" s="34" t="s">
        <v>114</v>
      </c>
      <c r="I288" s="33" t="s">
        <v>9</v>
      </c>
      <c r="J288" s="25" t="str">
        <f t="shared" si="8"/>
        <v>A</v>
      </c>
      <c r="K288" s="26">
        <f ca="1">VLOOKUP(F288,OFFSET(Hodnoc!$A$1:$C$28,0,IF(I288="Hory",0,IF(I288="Ledy",3,IF(I288="Písek",6,IF(I288="Skalky",9,IF(I288="Boulder",12,"chyba")))))),IF(J288="A",2,3),0)*VLOOKUP(G288,Hodnoc!$P$1:$Q$11,2,0)</f>
        <v>45</v>
      </c>
    </row>
    <row r="289" spans="1:11" ht="12.75">
      <c r="A289" s="22">
        <v>288</v>
      </c>
      <c r="B289" s="28">
        <v>40086</v>
      </c>
      <c r="C289" s="29" t="s">
        <v>245</v>
      </c>
      <c r="D289" s="30" t="s">
        <v>820</v>
      </c>
      <c r="E289" s="31" t="s">
        <v>822</v>
      </c>
      <c r="F289" s="32" t="s">
        <v>66</v>
      </c>
      <c r="G289" s="33" t="s">
        <v>50</v>
      </c>
      <c r="H289" s="34" t="s">
        <v>114</v>
      </c>
      <c r="I289" s="33" t="s">
        <v>9</v>
      </c>
      <c r="J289" s="25" t="str">
        <f t="shared" si="8"/>
        <v>A</v>
      </c>
      <c r="K289" s="26">
        <f ca="1">VLOOKUP(F289,OFFSET(Hodnoc!$A$1:$C$28,0,IF(I289="Hory",0,IF(I289="Ledy",3,IF(I289="Písek",6,IF(I289="Skalky",9,IF(I289="Boulder",12,"chyba")))))),IF(J289="A",2,3),0)*VLOOKUP(G289,Hodnoc!$P$1:$Q$11,2,0)</f>
        <v>33</v>
      </c>
    </row>
    <row r="290" spans="1:11" ht="12.75">
      <c r="A290" s="22">
        <v>289</v>
      </c>
      <c r="B290" s="28">
        <v>40086</v>
      </c>
      <c r="C290" s="29" t="s">
        <v>245</v>
      </c>
      <c r="D290" s="30" t="s">
        <v>820</v>
      </c>
      <c r="E290" s="31" t="s">
        <v>822</v>
      </c>
      <c r="F290" s="32" t="s">
        <v>66</v>
      </c>
      <c r="G290" s="33" t="s">
        <v>50</v>
      </c>
      <c r="H290" s="34" t="s">
        <v>114</v>
      </c>
      <c r="I290" s="33" t="s">
        <v>9</v>
      </c>
      <c r="J290" s="25" t="str">
        <f t="shared" si="8"/>
        <v>A</v>
      </c>
      <c r="K290" s="26">
        <f ca="1">VLOOKUP(F290,OFFSET(Hodnoc!$A$1:$C$28,0,IF(I290="Hory",0,IF(I290="Ledy",3,IF(I290="Písek",6,IF(I290="Skalky",9,IF(I290="Boulder",12,"chyba")))))),IF(J290="A",2,3),0)*VLOOKUP(G290,Hodnoc!$P$1:$Q$11,2,0)</f>
        <v>33</v>
      </c>
    </row>
    <row r="291" spans="1:11" ht="12.75">
      <c r="A291" s="22">
        <v>290</v>
      </c>
      <c r="B291" s="28">
        <v>40086</v>
      </c>
      <c r="C291" s="29" t="s">
        <v>245</v>
      </c>
      <c r="D291" s="30" t="s">
        <v>820</v>
      </c>
      <c r="E291" s="31" t="s">
        <v>822</v>
      </c>
      <c r="F291" s="32" t="s">
        <v>66</v>
      </c>
      <c r="G291" s="33" t="s">
        <v>50</v>
      </c>
      <c r="H291" s="34" t="s">
        <v>114</v>
      </c>
      <c r="I291" s="33" t="s">
        <v>9</v>
      </c>
      <c r="J291" s="25" t="str">
        <f t="shared" si="8"/>
        <v>A</v>
      </c>
      <c r="K291" s="26">
        <f ca="1">VLOOKUP(F291,OFFSET(Hodnoc!$A$1:$C$28,0,IF(I291="Hory",0,IF(I291="Ledy",3,IF(I291="Písek",6,IF(I291="Skalky",9,IF(I291="Boulder",12,"chyba")))))),IF(J291="A",2,3),0)*VLOOKUP(G291,Hodnoc!$P$1:$Q$11,2,0)</f>
        <v>33</v>
      </c>
    </row>
    <row r="292" spans="1:11" ht="12.75">
      <c r="A292" s="22">
        <v>291</v>
      </c>
      <c r="B292" s="28">
        <v>40087</v>
      </c>
      <c r="C292" s="29" t="s">
        <v>245</v>
      </c>
      <c r="D292" s="30" t="s">
        <v>336</v>
      </c>
      <c r="E292" s="31" t="s">
        <v>339</v>
      </c>
      <c r="F292" s="32" t="s">
        <v>75</v>
      </c>
      <c r="G292" s="33" t="s">
        <v>40</v>
      </c>
      <c r="H292" s="34" t="s">
        <v>114</v>
      </c>
      <c r="I292" s="33" t="s">
        <v>9</v>
      </c>
      <c r="J292" s="25" t="str">
        <f t="shared" si="8"/>
        <v>A</v>
      </c>
      <c r="K292" s="26">
        <f ca="1">VLOOKUP(F292,OFFSET(Hodnoc!$A$1:$C$28,0,IF(I292="Hory",0,IF(I292="Ledy",3,IF(I292="Písek",6,IF(I292="Skalky",9,IF(I292="Boulder",12,"chyba")))))),IF(J292="A",2,3),0)*VLOOKUP(G292,Hodnoc!$P$1:$Q$11,2,0)</f>
        <v>31.5</v>
      </c>
    </row>
    <row r="293" spans="1:11" ht="12.75">
      <c r="A293" s="22">
        <v>292</v>
      </c>
      <c r="B293" s="28">
        <v>40087</v>
      </c>
      <c r="C293" s="29" t="s">
        <v>245</v>
      </c>
      <c r="D293" s="30" t="s">
        <v>336</v>
      </c>
      <c r="E293" s="31" t="s">
        <v>803</v>
      </c>
      <c r="F293" s="32" t="s">
        <v>75</v>
      </c>
      <c r="G293" s="33" t="s">
        <v>40</v>
      </c>
      <c r="H293" s="34" t="s">
        <v>114</v>
      </c>
      <c r="I293" s="33" t="s">
        <v>9</v>
      </c>
      <c r="J293" s="25" t="str">
        <f t="shared" si="8"/>
        <v>A</v>
      </c>
      <c r="K293" s="26">
        <f ca="1">VLOOKUP(F293,OFFSET(Hodnoc!$A$1:$C$28,0,IF(I293="Hory",0,IF(I293="Ledy",3,IF(I293="Písek",6,IF(I293="Skalky",9,IF(I293="Boulder",12,"chyba")))))),IF(J293="A",2,3),0)*VLOOKUP(G293,Hodnoc!$P$1:$Q$11,2,0)</f>
        <v>31.5</v>
      </c>
    </row>
    <row r="294" spans="1:11" ht="12.75">
      <c r="A294" s="22">
        <v>293</v>
      </c>
      <c r="B294" s="28">
        <v>40088</v>
      </c>
      <c r="C294" s="29" t="s">
        <v>245</v>
      </c>
      <c r="D294" s="30" t="s">
        <v>341</v>
      </c>
      <c r="E294" s="31" t="s">
        <v>823</v>
      </c>
      <c r="F294" s="32" t="s">
        <v>65</v>
      </c>
      <c r="G294" s="33" t="s">
        <v>38</v>
      </c>
      <c r="H294" s="34" t="s">
        <v>114</v>
      </c>
      <c r="I294" s="33" t="s">
        <v>9</v>
      </c>
      <c r="J294" s="25" t="str">
        <f t="shared" si="8"/>
        <v>A</v>
      </c>
      <c r="K294" s="26">
        <f ca="1">VLOOKUP(F294,OFFSET(Hodnoc!$A$1:$C$28,0,IF(I294="Hory",0,IF(I294="Ledy",3,IF(I294="Písek",6,IF(I294="Skalky",9,IF(I294="Boulder",12,"chyba")))))),IF(J294="A",2,3),0)*VLOOKUP(G294,Hodnoc!$P$1:$Q$11,2,0)</f>
        <v>68.4</v>
      </c>
    </row>
    <row r="295" spans="1:11" ht="12.75">
      <c r="A295" s="22">
        <v>294</v>
      </c>
      <c r="B295" s="28">
        <v>40088</v>
      </c>
      <c r="C295" s="29" t="s">
        <v>245</v>
      </c>
      <c r="D295" s="30" t="s">
        <v>341</v>
      </c>
      <c r="E295" s="31" t="s">
        <v>824</v>
      </c>
      <c r="F295" s="32" t="s">
        <v>66</v>
      </c>
      <c r="G295" s="33" t="s">
        <v>50</v>
      </c>
      <c r="H295" s="34" t="s">
        <v>114</v>
      </c>
      <c r="I295" s="33" t="s">
        <v>9</v>
      </c>
      <c r="J295" s="25" t="str">
        <f t="shared" si="8"/>
        <v>A</v>
      </c>
      <c r="K295" s="26">
        <f ca="1">VLOOKUP(F295,OFFSET(Hodnoc!$A$1:$C$28,0,IF(I295="Hory",0,IF(I295="Ledy",3,IF(I295="Písek",6,IF(I295="Skalky",9,IF(I295="Boulder",12,"chyba")))))),IF(J295="A",2,3),0)*VLOOKUP(G295,Hodnoc!$P$1:$Q$11,2,0)</f>
        <v>33</v>
      </c>
    </row>
    <row r="296" spans="1:11" ht="12.75">
      <c r="A296" s="22">
        <v>295</v>
      </c>
      <c r="B296" s="28">
        <v>40088</v>
      </c>
      <c r="C296" s="29" t="s">
        <v>245</v>
      </c>
      <c r="D296" s="30" t="s">
        <v>341</v>
      </c>
      <c r="E296" s="31" t="s">
        <v>824</v>
      </c>
      <c r="F296" s="32" t="s">
        <v>66</v>
      </c>
      <c r="G296" s="33" t="s">
        <v>40</v>
      </c>
      <c r="H296" s="34" t="s">
        <v>114</v>
      </c>
      <c r="I296" s="33" t="s">
        <v>9</v>
      </c>
      <c r="J296" s="25" t="str">
        <f t="shared" si="8"/>
        <v>A</v>
      </c>
      <c r="K296" s="26">
        <f ca="1">VLOOKUP(F296,OFFSET(Hodnoc!$A$1:$C$28,0,IF(I296="Hory",0,IF(I296="Ledy",3,IF(I296="Písek",6,IF(I296="Skalky",9,IF(I296="Boulder",12,"chyba")))))),IF(J296="A",2,3),0)*VLOOKUP(G296,Hodnoc!$P$1:$Q$11,2,0)</f>
        <v>49.5</v>
      </c>
    </row>
    <row r="297" spans="1:11" ht="12.75">
      <c r="A297" s="22">
        <v>296</v>
      </c>
      <c r="B297" s="28">
        <v>40088</v>
      </c>
      <c r="C297" s="29" t="s">
        <v>245</v>
      </c>
      <c r="D297" s="30" t="s">
        <v>341</v>
      </c>
      <c r="E297" s="31" t="s">
        <v>825</v>
      </c>
      <c r="F297" s="32">
        <v>7</v>
      </c>
      <c r="G297" s="33" t="s">
        <v>38</v>
      </c>
      <c r="H297" s="34" t="s">
        <v>114</v>
      </c>
      <c r="I297" s="33" t="s">
        <v>9</v>
      </c>
      <c r="J297" s="25" t="str">
        <f t="shared" si="8"/>
        <v>A</v>
      </c>
      <c r="K297" s="26">
        <f ca="1">VLOOKUP(F297,OFFSET(Hodnoc!$A$1:$C$28,0,IF(I297="Hory",0,IF(I297="Ledy",3,IF(I297="Písek",6,IF(I297="Skalky",9,IF(I297="Boulder",12,"chyba")))))),IF(J297="A",2,3),0)*VLOOKUP(G297,Hodnoc!$P$1:$Q$11,2,0)</f>
        <v>52.2</v>
      </c>
    </row>
    <row r="298" spans="1:11" ht="12.75">
      <c r="A298" s="22">
        <v>297</v>
      </c>
      <c r="B298" s="28">
        <v>40088</v>
      </c>
      <c r="C298" s="29" t="s">
        <v>245</v>
      </c>
      <c r="D298" s="30" t="s">
        <v>341</v>
      </c>
      <c r="E298" s="31" t="s">
        <v>826</v>
      </c>
      <c r="F298" s="32">
        <v>7</v>
      </c>
      <c r="G298" s="33" t="s">
        <v>50</v>
      </c>
      <c r="H298" s="34" t="s">
        <v>114</v>
      </c>
      <c r="I298" s="33" t="s">
        <v>9</v>
      </c>
      <c r="J298" s="25" t="str">
        <f t="shared" si="8"/>
        <v>A</v>
      </c>
      <c r="K298" s="26">
        <f ca="1">VLOOKUP(F298,OFFSET(Hodnoc!$A$1:$C$28,0,IF(I298="Hory",0,IF(I298="Ledy",3,IF(I298="Písek",6,IF(I298="Skalky",9,IF(I298="Boulder",12,"chyba")))))),IF(J298="A",2,3),0)*VLOOKUP(G298,Hodnoc!$P$1:$Q$11,2,0)</f>
        <v>29</v>
      </c>
    </row>
    <row r="299" spans="1:11" ht="12.75">
      <c r="A299" s="22">
        <v>298</v>
      </c>
      <c r="B299" s="28">
        <v>40088</v>
      </c>
      <c r="C299" s="29" t="s">
        <v>245</v>
      </c>
      <c r="D299" s="30" t="s">
        <v>341</v>
      </c>
      <c r="E299" s="31" t="s">
        <v>826</v>
      </c>
      <c r="F299" s="32">
        <v>7</v>
      </c>
      <c r="G299" s="33" t="s">
        <v>40</v>
      </c>
      <c r="H299" s="34" t="s">
        <v>114</v>
      </c>
      <c r="I299" s="33" t="s">
        <v>9</v>
      </c>
      <c r="J299" s="25" t="str">
        <f t="shared" si="8"/>
        <v>A</v>
      </c>
      <c r="K299" s="26">
        <f ca="1">VLOOKUP(F299,OFFSET(Hodnoc!$A$1:$C$28,0,IF(I299="Hory",0,IF(I299="Ledy",3,IF(I299="Písek",6,IF(I299="Skalky",9,IF(I299="Boulder",12,"chyba")))))),IF(J299="A",2,3),0)*VLOOKUP(G299,Hodnoc!$P$1:$Q$11,2,0)</f>
        <v>43.5</v>
      </c>
    </row>
    <row r="300" spans="1:11" ht="12.75">
      <c r="A300" s="22">
        <v>299</v>
      </c>
      <c r="B300" s="28">
        <v>40088</v>
      </c>
      <c r="C300" s="29" t="s">
        <v>245</v>
      </c>
      <c r="D300" s="30" t="s">
        <v>341</v>
      </c>
      <c r="E300" s="31" t="s">
        <v>827</v>
      </c>
      <c r="F300" s="32">
        <v>7</v>
      </c>
      <c r="G300" s="33" t="s">
        <v>38</v>
      </c>
      <c r="H300" s="34" t="s">
        <v>114</v>
      </c>
      <c r="I300" s="33" t="s">
        <v>9</v>
      </c>
      <c r="J300" s="25" t="str">
        <f t="shared" si="8"/>
        <v>A</v>
      </c>
      <c r="K300" s="26">
        <f ca="1">VLOOKUP(F300,OFFSET(Hodnoc!$A$1:$C$28,0,IF(I300="Hory",0,IF(I300="Ledy",3,IF(I300="Písek",6,IF(I300="Skalky",9,IF(I300="Boulder",12,"chyba")))))),IF(J300="A",2,3),0)*VLOOKUP(G300,Hodnoc!$P$1:$Q$11,2,0)</f>
        <v>52.2</v>
      </c>
    </row>
    <row r="301" spans="1:11" ht="12.75">
      <c r="A301" s="22">
        <v>300</v>
      </c>
      <c r="B301" s="28">
        <v>40089</v>
      </c>
      <c r="C301" s="29" t="s">
        <v>245</v>
      </c>
      <c r="D301" s="30" t="s">
        <v>369</v>
      </c>
      <c r="E301" s="31" t="s">
        <v>121</v>
      </c>
      <c r="F301" s="32" t="s">
        <v>76</v>
      </c>
      <c r="G301" s="33" t="s">
        <v>38</v>
      </c>
      <c r="H301" s="34" t="s">
        <v>114</v>
      </c>
      <c r="I301" s="33" t="s">
        <v>9</v>
      </c>
      <c r="J301" s="25" t="str">
        <f t="shared" si="8"/>
        <v>A</v>
      </c>
      <c r="K301" s="26">
        <f ca="1">VLOOKUP(F301,OFFSET(Hodnoc!$A$1:$C$28,0,IF(I301="Hory",0,IF(I301="Ledy",3,IF(I301="Písek",6,IF(I301="Skalky",9,IF(I301="Boulder",12,"chyba")))))),IF(J301="A",2,3),0)*VLOOKUP(G301,Hodnoc!$P$1:$Q$11,2,0)</f>
        <v>45</v>
      </c>
    </row>
    <row r="302" spans="1:11" ht="12.75">
      <c r="A302" s="22">
        <v>301</v>
      </c>
      <c r="B302" s="28">
        <v>40111</v>
      </c>
      <c r="C302" s="29" t="s">
        <v>111</v>
      </c>
      <c r="D302" s="30" t="s">
        <v>933</v>
      </c>
      <c r="E302" s="31" t="s">
        <v>934</v>
      </c>
      <c r="F302" s="32">
        <v>4</v>
      </c>
      <c r="G302" s="33" t="s">
        <v>123</v>
      </c>
      <c r="H302" s="34" t="s">
        <v>114</v>
      </c>
      <c r="I302" s="33" t="s">
        <v>64</v>
      </c>
      <c r="J302" s="25" t="str">
        <f aca="true" t="shared" si="9" ref="J302:J337">IF(OR(G302="TR",G302="TRO"),"B","A")</f>
        <v>A</v>
      </c>
      <c r="K302" s="26">
        <f ca="1">VLOOKUP(F302,OFFSET(Hodnoc!$A$1:$C$28,0,IF(I302="Hory",0,IF(I302="Ledy",3,IF(I302="Písek",6,IF(I302="Skalky",9,IF(I302="Boulder",12,"chyba")))))),IF(J302="A",2,3),0)*VLOOKUP(G302,Hodnoc!$P$1:$Q$11,2,0)</f>
        <v>9</v>
      </c>
    </row>
    <row r="303" spans="1:11" ht="12.75">
      <c r="A303" s="22">
        <v>302</v>
      </c>
      <c r="B303" s="28">
        <v>40111</v>
      </c>
      <c r="C303" s="29" t="s">
        <v>111</v>
      </c>
      <c r="D303" s="30" t="s">
        <v>933</v>
      </c>
      <c r="E303" s="31" t="s">
        <v>935</v>
      </c>
      <c r="F303" s="32" t="s">
        <v>54</v>
      </c>
      <c r="G303" s="33" t="s">
        <v>123</v>
      </c>
      <c r="H303" s="34" t="s">
        <v>114</v>
      </c>
      <c r="I303" s="33" t="s">
        <v>64</v>
      </c>
      <c r="J303" s="25" t="str">
        <f t="shared" si="9"/>
        <v>A</v>
      </c>
      <c r="K303" s="26">
        <f ca="1">VLOOKUP(F303,OFFSET(Hodnoc!$A$1:$C$28,0,IF(I303="Hory",0,IF(I303="Ledy",3,IF(I303="Písek",6,IF(I303="Skalky",9,IF(I303="Boulder",12,"chyba")))))),IF(J303="A",2,3),0)*VLOOKUP(G303,Hodnoc!$P$1:$Q$11,2,0)</f>
        <v>13.5</v>
      </c>
    </row>
    <row r="304" spans="1:11" ht="12.75">
      <c r="A304" s="22">
        <v>303</v>
      </c>
      <c r="B304" s="28">
        <v>40114</v>
      </c>
      <c r="C304" s="29" t="s">
        <v>245</v>
      </c>
      <c r="D304" s="30" t="s">
        <v>916</v>
      </c>
      <c r="E304" s="31" t="s">
        <v>920</v>
      </c>
      <c r="F304" s="32" t="s">
        <v>75</v>
      </c>
      <c r="G304" s="33" t="s">
        <v>179</v>
      </c>
      <c r="H304" s="34" t="s">
        <v>936</v>
      </c>
      <c r="I304" s="33" t="s">
        <v>9</v>
      </c>
      <c r="J304" s="25" t="str">
        <f t="shared" si="9"/>
        <v>A</v>
      </c>
      <c r="K304" s="26">
        <f ca="1">VLOOKUP(F304,OFFSET(Hodnoc!$A$1:$C$28,0,IF(I304="Hory",0,IF(I304="Ledy",3,IF(I304="Písek",6,IF(I304="Skalky",9,IF(I304="Boulder",12,"chyba")))))),IF(J304="A",2,3),0)*VLOOKUP(G304,Hodnoc!$P$1:$Q$11,2,0)</f>
        <v>31.5</v>
      </c>
    </row>
    <row r="305" spans="1:11" ht="12.75">
      <c r="A305" s="22">
        <v>304</v>
      </c>
      <c r="B305" s="28">
        <v>40114</v>
      </c>
      <c r="C305" s="29" t="s">
        <v>245</v>
      </c>
      <c r="D305" s="30" t="s">
        <v>916</v>
      </c>
      <c r="E305" s="31" t="s">
        <v>921</v>
      </c>
      <c r="F305" s="32">
        <v>8</v>
      </c>
      <c r="G305" s="33" t="s">
        <v>50</v>
      </c>
      <c r="H305" s="34" t="s">
        <v>936</v>
      </c>
      <c r="I305" s="33" t="s">
        <v>9</v>
      </c>
      <c r="J305" s="25" t="str">
        <f t="shared" si="9"/>
        <v>A</v>
      </c>
      <c r="K305" s="26">
        <f ca="1">VLOOKUP(F305,OFFSET(Hodnoc!$A$1:$C$28,0,IF(I305="Hory",0,IF(I305="Ledy",3,IF(I305="Písek",6,IF(I305="Skalky",9,IF(I305="Boulder",12,"chyba")))))),IF(J305="A",2,3),0)*VLOOKUP(G305,Hodnoc!$P$1:$Q$11,2,0)</f>
        <v>44</v>
      </c>
    </row>
    <row r="306" spans="1:11" ht="12.75">
      <c r="A306" s="22">
        <v>305</v>
      </c>
      <c r="B306" s="28">
        <v>40114</v>
      </c>
      <c r="C306" s="29" t="s">
        <v>245</v>
      </c>
      <c r="D306" s="30" t="s">
        <v>916</v>
      </c>
      <c r="E306" s="31" t="s">
        <v>921</v>
      </c>
      <c r="F306" s="32">
        <v>8</v>
      </c>
      <c r="G306" s="33" t="s">
        <v>50</v>
      </c>
      <c r="H306" s="34" t="s">
        <v>936</v>
      </c>
      <c r="I306" s="33" t="s">
        <v>9</v>
      </c>
      <c r="J306" s="25" t="str">
        <f t="shared" si="9"/>
        <v>A</v>
      </c>
      <c r="K306" s="26">
        <f ca="1">VLOOKUP(F306,OFFSET(Hodnoc!$A$1:$C$28,0,IF(I306="Hory",0,IF(I306="Ledy",3,IF(I306="Písek",6,IF(I306="Skalky",9,IF(I306="Boulder",12,"chyba")))))),IF(J306="A",2,3),0)*VLOOKUP(G306,Hodnoc!$P$1:$Q$11,2,0)</f>
        <v>44</v>
      </c>
    </row>
    <row r="307" spans="1:11" ht="12.75">
      <c r="A307" s="22">
        <v>306</v>
      </c>
      <c r="B307" s="28">
        <v>40115</v>
      </c>
      <c r="C307" s="29" t="s">
        <v>245</v>
      </c>
      <c r="D307" s="30" t="s">
        <v>916</v>
      </c>
      <c r="E307" s="31" t="s">
        <v>921</v>
      </c>
      <c r="F307" s="32">
        <v>8</v>
      </c>
      <c r="G307" s="33" t="s">
        <v>50</v>
      </c>
      <c r="H307" s="34" t="s">
        <v>936</v>
      </c>
      <c r="I307" s="33" t="s">
        <v>9</v>
      </c>
      <c r="J307" s="25" t="str">
        <f t="shared" si="9"/>
        <v>A</v>
      </c>
      <c r="K307" s="26">
        <f ca="1">VLOOKUP(F307,OFFSET(Hodnoc!$A$1:$C$28,0,IF(I307="Hory",0,IF(I307="Ledy",3,IF(I307="Písek",6,IF(I307="Skalky",9,IF(I307="Boulder",12,"chyba")))))),IF(J307="A",2,3),0)*VLOOKUP(G307,Hodnoc!$P$1:$Q$11,2,0)</f>
        <v>44</v>
      </c>
    </row>
    <row r="308" spans="1:11" ht="12.75">
      <c r="A308" s="22">
        <v>307</v>
      </c>
      <c r="B308" s="28">
        <v>40115</v>
      </c>
      <c r="C308" s="29" t="s">
        <v>245</v>
      </c>
      <c r="D308" s="30" t="s">
        <v>916</v>
      </c>
      <c r="E308" s="31" t="s">
        <v>921</v>
      </c>
      <c r="F308" s="32">
        <v>8</v>
      </c>
      <c r="G308" s="33" t="s">
        <v>40</v>
      </c>
      <c r="H308" s="34" t="s">
        <v>936</v>
      </c>
      <c r="I308" s="33" t="s">
        <v>9</v>
      </c>
      <c r="J308" s="25" t="str">
        <f t="shared" si="9"/>
        <v>A</v>
      </c>
      <c r="K308" s="26">
        <f ca="1">VLOOKUP(F308,OFFSET(Hodnoc!$A$1:$C$28,0,IF(I308="Hory",0,IF(I308="Ledy",3,IF(I308="Písek",6,IF(I308="Skalky",9,IF(I308="Boulder",12,"chyba")))))),IF(J308="A",2,3),0)*VLOOKUP(G308,Hodnoc!$P$1:$Q$11,2,0)</f>
        <v>66</v>
      </c>
    </row>
    <row r="309" spans="1:11" ht="12.75">
      <c r="A309" s="22">
        <v>308</v>
      </c>
      <c r="B309" s="28">
        <v>40115</v>
      </c>
      <c r="C309" s="29" t="s">
        <v>245</v>
      </c>
      <c r="D309" s="30" t="s">
        <v>922</v>
      </c>
      <c r="E309" s="31" t="s">
        <v>923</v>
      </c>
      <c r="F309" s="32">
        <v>7</v>
      </c>
      <c r="G309" s="33" t="s">
        <v>50</v>
      </c>
      <c r="H309" s="34" t="s">
        <v>936</v>
      </c>
      <c r="I309" s="33" t="s">
        <v>9</v>
      </c>
      <c r="J309" s="25" t="str">
        <f t="shared" si="9"/>
        <v>A</v>
      </c>
      <c r="K309" s="26">
        <f ca="1">VLOOKUP(F309,OFFSET(Hodnoc!$A$1:$C$28,0,IF(I309="Hory",0,IF(I309="Ledy",3,IF(I309="Písek",6,IF(I309="Skalky",9,IF(I309="Boulder",12,"chyba")))))),IF(J309="A",2,3),0)*VLOOKUP(G309,Hodnoc!$P$1:$Q$11,2,0)</f>
        <v>29</v>
      </c>
    </row>
    <row r="310" spans="1:11" ht="12.75">
      <c r="A310" s="22">
        <v>309</v>
      </c>
      <c r="B310" s="28">
        <v>40116</v>
      </c>
      <c r="C310" s="29" t="s">
        <v>245</v>
      </c>
      <c r="D310" s="30" t="s">
        <v>333</v>
      </c>
      <c r="E310" s="31" t="s">
        <v>926</v>
      </c>
      <c r="F310" s="32">
        <v>4</v>
      </c>
      <c r="G310" s="33" t="s">
        <v>5</v>
      </c>
      <c r="H310" s="34" t="s">
        <v>936</v>
      </c>
      <c r="I310" s="33" t="s">
        <v>7</v>
      </c>
      <c r="J310" s="25" t="str">
        <f t="shared" si="9"/>
        <v>B</v>
      </c>
      <c r="K310" s="26">
        <f ca="1">VLOOKUP(F310,OFFSET(Hodnoc!$A$1:$C$28,0,IF(I310="Hory",0,IF(I310="Ledy",3,IF(I310="Písek",6,IF(I310="Skalky",9,IF(I310="Boulder",12,"chyba")))))),IF(J310="A",2,3),0)*VLOOKUP(G310,Hodnoc!$P$1:$Q$11,2,0)</f>
        <v>13</v>
      </c>
    </row>
    <row r="311" spans="1:11" ht="12.75">
      <c r="A311" s="22">
        <v>310</v>
      </c>
      <c r="B311" s="28">
        <v>40116</v>
      </c>
      <c r="C311" s="29" t="s">
        <v>245</v>
      </c>
      <c r="D311" s="30" t="s">
        <v>333</v>
      </c>
      <c r="E311" s="31" t="s">
        <v>926</v>
      </c>
      <c r="F311" s="32">
        <v>4</v>
      </c>
      <c r="G311" s="33" t="s">
        <v>38</v>
      </c>
      <c r="H311" s="34" t="s">
        <v>936</v>
      </c>
      <c r="I311" s="33" t="s">
        <v>7</v>
      </c>
      <c r="J311" s="25" t="str">
        <f t="shared" si="9"/>
        <v>A</v>
      </c>
      <c r="K311" s="26">
        <f ca="1">VLOOKUP(F311,OFFSET(Hodnoc!$A$1:$C$28,0,IF(I311="Hory",0,IF(I311="Ledy",3,IF(I311="Písek",6,IF(I311="Skalky",9,IF(I311="Boulder",12,"chyba")))))),IF(J311="A",2,3),0)*VLOOKUP(G311,Hodnoc!$P$1:$Q$11,2,0)</f>
        <v>39.6</v>
      </c>
    </row>
    <row r="312" spans="1:11" ht="12.75">
      <c r="A312" s="22">
        <v>311</v>
      </c>
      <c r="B312" s="28">
        <v>40116</v>
      </c>
      <c r="C312" s="29" t="s">
        <v>245</v>
      </c>
      <c r="D312" s="30" t="s">
        <v>333</v>
      </c>
      <c r="E312" s="31" t="s">
        <v>926</v>
      </c>
      <c r="F312" s="32" t="s">
        <v>55</v>
      </c>
      <c r="G312" s="33" t="s">
        <v>38</v>
      </c>
      <c r="H312" s="34" t="s">
        <v>936</v>
      </c>
      <c r="I312" s="33" t="s">
        <v>7</v>
      </c>
      <c r="J312" s="25" t="str">
        <f t="shared" si="9"/>
        <v>A</v>
      </c>
      <c r="K312" s="26">
        <f ca="1">VLOOKUP(F312,OFFSET(Hodnoc!$A$1:$C$28,0,IF(I312="Hory",0,IF(I312="Ledy",3,IF(I312="Písek",6,IF(I312="Skalky",9,IF(I312="Boulder",12,"chyba")))))),IF(J312="A",2,3),0)*VLOOKUP(G312,Hodnoc!$P$1:$Q$11,2,0)</f>
        <v>46.800000000000004</v>
      </c>
    </row>
    <row r="313" spans="1:11" ht="12.75">
      <c r="A313" s="22">
        <v>312</v>
      </c>
      <c r="B313" s="28">
        <v>40116</v>
      </c>
      <c r="C313" s="29" t="s">
        <v>245</v>
      </c>
      <c r="D313" s="30" t="s">
        <v>333</v>
      </c>
      <c r="E313" s="31" t="s">
        <v>926</v>
      </c>
      <c r="F313" s="32" t="s">
        <v>55</v>
      </c>
      <c r="G313" s="33" t="s">
        <v>5</v>
      </c>
      <c r="H313" s="34" t="s">
        <v>936</v>
      </c>
      <c r="I313" s="33" t="s">
        <v>7</v>
      </c>
      <c r="J313" s="25" t="str">
        <f t="shared" si="9"/>
        <v>B</v>
      </c>
      <c r="K313" s="26">
        <f ca="1">VLOOKUP(F313,OFFSET(Hodnoc!$A$1:$C$28,0,IF(I313="Hory",0,IF(I313="Ledy",3,IF(I313="Písek",6,IF(I313="Skalky",9,IF(I313="Boulder",12,"chyba")))))),IF(J313="A",2,3),0)*VLOOKUP(G313,Hodnoc!$P$1:$Q$11,2,0)</f>
        <v>15.600000000000001</v>
      </c>
    </row>
    <row r="314" spans="1:11" ht="12.75">
      <c r="A314" s="22">
        <v>313</v>
      </c>
      <c r="B314" s="28">
        <v>40116</v>
      </c>
      <c r="C314" s="29" t="s">
        <v>245</v>
      </c>
      <c r="D314" s="30" t="s">
        <v>333</v>
      </c>
      <c r="E314" s="31" t="s">
        <v>926</v>
      </c>
      <c r="F314" s="32" t="s">
        <v>55</v>
      </c>
      <c r="G314" s="33" t="s">
        <v>38</v>
      </c>
      <c r="H314" s="34" t="s">
        <v>936</v>
      </c>
      <c r="I314" s="33" t="s">
        <v>7</v>
      </c>
      <c r="J314" s="25" t="str">
        <f t="shared" si="9"/>
        <v>A</v>
      </c>
      <c r="K314" s="26">
        <f ca="1">VLOOKUP(F314,OFFSET(Hodnoc!$A$1:$C$28,0,IF(I314="Hory",0,IF(I314="Ledy",3,IF(I314="Písek",6,IF(I314="Skalky",9,IF(I314="Boulder",12,"chyba")))))),IF(J314="A",2,3),0)*VLOOKUP(G314,Hodnoc!$P$1:$Q$11,2,0)</f>
        <v>46.800000000000004</v>
      </c>
    </row>
    <row r="315" spans="1:11" ht="12.75">
      <c r="A315" s="22">
        <v>314</v>
      </c>
      <c r="B315" s="28">
        <v>40116</v>
      </c>
      <c r="C315" s="29" t="s">
        <v>245</v>
      </c>
      <c r="D315" s="30" t="s">
        <v>333</v>
      </c>
      <c r="E315" s="31" t="s">
        <v>926</v>
      </c>
      <c r="F315" s="32">
        <v>4</v>
      </c>
      <c r="G315" s="33" t="s">
        <v>5</v>
      </c>
      <c r="H315" s="34" t="s">
        <v>936</v>
      </c>
      <c r="I315" s="33" t="s">
        <v>7</v>
      </c>
      <c r="J315" s="25" t="str">
        <f t="shared" si="9"/>
        <v>B</v>
      </c>
      <c r="K315" s="26">
        <f ca="1">VLOOKUP(F315,OFFSET(Hodnoc!$A$1:$C$28,0,IF(I315="Hory",0,IF(I315="Ledy",3,IF(I315="Písek",6,IF(I315="Skalky",9,IF(I315="Boulder",12,"chyba")))))),IF(J315="A",2,3),0)*VLOOKUP(G315,Hodnoc!$P$1:$Q$11,2,0)</f>
        <v>13</v>
      </c>
    </row>
    <row r="316" spans="1:11" ht="12.75">
      <c r="A316" s="22">
        <v>315</v>
      </c>
      <c r="B316" s="28">
        <v>40116</v>
      </c>
      <c r="C316" s="29" t="s">
        <v>245</v>
      </c>
      <c r="D316" s="30" t="s">
        <v>333</v>
      </c>
      <c r="E316" s="31" t="s">
        <v>926</v>
      </c>
      <c r="F316" s="32" t="s">
        <v>55</v>
      </c>
      <c r="G316" s="33" t="s">
        <v>38</v>
      </c>
      <c r="H316" s="34" t="s">
        <v>936</v>
      </c>
      <c r="I316" s="33" t="s">
        <v>7</v>
      </c>
      <c r="J316" s="25" t="str">
        <f t="shared" si="9"/>
        <v>A</v>
      </c>
      <c r="K316" s="26">
        <f ca="1">VLOOKUP(F316,OFFSET(Hodnoc!$A$1:$C$28,0,IF(I316="Hory",0,IF(I316="Ledy",3,IF(I316="Písek",6,IF(I316="Skalky",9,IF(I316="Boulder",12,"chyba")))))),IF(J316="A",2,3),0)*VLOOKUP(G316,Hodnoc!$P$1:$Q$11,2,0)</f>
        <v>46.800000000000004</v>
      </c>
    </row>
    <row r="317" spans="1:11" ht="12.75">
      <c r="A317" s="22">
        <v>316</v>
      </c>
      <c r="B317" s="28">
        <v>40116</v>
      </c>
      <c r="C317" s="29" t="s">
        <v>245</v>
      </c>
      <c r="D317" s="30" t="s">
        <v>333</v>
      </c>
      <c r="E317" s="31" t="s">
        <v>926</v>
      </c>
      <c r="F317" s="32" t="s">
        <v>76</v>
      </c>
      <c r="G317" s="33" t="s">
        <v>5</v>
      </c>
      <c r="H317" s="34" t="s">
        <v>936</v>
      </c>
      <c r="I317" s="33" t="s">
        <v>7</v>
      </c>
      <c r="J317" s="25" t="str">
        <f t="shared" si="9"/>
        <v>B</v>
      </c>
      <c r="K317" s="26">
        <f ca="1">VLOOKUP(F317,OFFSET(Hodnoc!$A$1:$C$28,0,IF(I317="Hory",0,IF(I317="Ledy",3,IF(I317="Písek",6,IF(I317="Skalky",9,IF(I317="Boulder",12,"chyba")))))),IF(J317="A",2,3),0)*VLOOKUP(G317,Hodnoc!$P$1:$Q$11,2,0)</f>
        <v>35.1</v>
      </c>
    </row>
    <row r="318" spans="1:11" ht="12.75">
      <c r="A318" s="22">
        <v>317</v>
      </c>
      <c r="B318" s="28">
        <v>40116</v>
      </c>
      <c r="C318" s="29" t="s">
        <v>245</v>
      </c>
      <c r="D318" s="30" t="s">
        <v>333</v>
      </c>
      <c r="E318" s="31" t="s">
        <v>926</v>
      </c>
      <c r="F318" s="32" t="s">
        <v>65</v>
      </c>
      <c r="G318" s="33" t="s">
        <v>937</v>
      </c>
      <c r="H318" s="34" t="s">
        <v>936</v>
      </c>
      <c r="I318" s="33" t="s">
        <v>7</v>
      </c>
      <c r="J318" s="25" t="str">
        <f t="shared" si="9"/>
        <v>A</v>
      </c>
      <c r="K318" s="26" t="s">
        <v>778</v>
      </c>
    </row>
    <row r="319" spans="1:11" ht="12.75">
      <c r="A319" s="22">
        <v>318</v>
      </c>
      <c r="B319" s="28">
        <v>40116</v>
      </c>
      <c r="C319" s="29" t="s">
        <v>245</v>
      </c>
      <c r="D319" s="30" t="s">
        <v>333</v>
      </c>
      <c r="E319" s="31" t="s">
        <v>926</v>
      </c>
      <c r="F319" s="32">
        <v>3</v>
      </c>
      <c r="G319" s="33" t="s">
        <v>5</v>
      </c>
      <c r="H319" s="34" t="s">
        <v>936</v>
      </c>
      <c r="I319" s="33" t="s">
        <v>7</v>
      </c>
      <c r="J319" s="25" t="str">
        <f t="shared" si="9"/>
        <v>B</v>
      </c>
      <c r="K319" s="26">
        <f ca="1">VLOOKUP(F319,OFFSET(Hodnoc!$A$1:$C$28,0,IF(I319="Hory",0,IF(I319="Ledy",3,IF(I319="Písek",6,IF(I319="Skalky",9,IF(I319="Boulder",12,"chyba")))))),IF(J319="A",2,3),0)*VLOOKUP(G319,Hodnoc!$P$1:$Q$11,2,0)</f>
        <v>5.2</v>
      </c>
    </row>
    <row r="320" spans="1:11" ht="12.75">
      <c r="A320" s="22">
        <v>319</v>
      </c>
      <c r="B320" s="28">
        <v>40116</v>
      </c>
      <c r="C320" s="29" t="s">
        <v>245</v>
      </c>
      <c r="D320" s="30" t="s">
        <v>333</v>
      </c>
      <c r="E320" s="31" t="s">
        <v>926</v>
      </c>
      <c r="F320" s="32" t="s">
        <v>70</v>
      </c>
      <c r="G320" s="33" t="s">
        <v>5</v>
      </c>
      <c r="H320" s="34" t="s">
        <v>936</v>
      </c>
      <c r="I320" s="33" t="s">
        <v>7</v>
      </c>
      <c r="J320" s="25" t="str">
        <f t="shared" si="9"/>
        <v>B</v>
      </c>
      <c r="K320" s="26">
        <f ca="1">VLOOKUP(F320,OFFSET(Hodnoc!$A$1:$C$28,0,IF(I320="Hory",0,IF(I320="Ledy",3,IF(I320="Písek",6,IF(I320="Skalky",9,IF(I320="Boulder",12,"chyba")))))),IF(J320="A",2,3),0)*VLOOKUP(G320,Hodnoc!$P$1:$Q$11,2,0)</f>
        <v>7.800000000000001</v>
      </c>
    </row>
    <row r="321" spans="1:11" ht="12.75">
      <c r="A321" s="22">
        <v>320</v>
      </c>
      <c r="B321" s="28">
        <v>40117</v>
      </c>
      <c r="C321" s="29" t="s">
        <v>245</v>
      </c>
      <c r="D321" s="30" t="s">
        <v>916</v>
      </c>
      <c r="E321" s="31" t="s">
        <v>938</v>
      </c>
      <c r="F321" s="32" t="s">
        <v>66</v>
      </c>
      <c r="G321" s="33" t="s">
        <v>50</v>
      </c>
      <c r="H321" s="34" t="s">
        <v>936</v>
      </c>
      <c r="I321" s="33" t="s">
        <v>9</v>
      </c>
      <c r="J321" s="25" t="str">
        <f t="shared" si="9"/>
        <v>A</v>
      </c>
      <c r="K321" s="26">
        <f ca="1">VLOOKUP(F321,OFFSET(Hodnoc!$A$1:$C$28,0,IF(I321="Hory",0,IF(I321="Ledy",3,IF(I321="Písek",6,IF(I321="Skalky",9,IF(I321="Boulder",12,"chyba")))))),IF(J321="A",2,3),0)*VLOOKUP(G321,Hodnoc!$P$1:$Q$11,2,0)</f>
        <v>33</v>
      </c>
    </row>
    <row r="322" spans="1:11" ht="12.75">
      <c r="A322" s="22">
        <v>321</v>
      </c>
      <c r="B322" s="28">
        <v>40117</v>
      </c>
      <c r="C322" s="29" t="s">
        <v>245</v>
      </c>
      <c r="D322" s="30" t="s">
        <v>352</v>
      </c>
      <c r="E322" s="31" t="s">
        <v>927</v>
      </c>
      <c r="F322" s="32" t="s">
        <v>66</v>
      </c>
      <c r="G322" s="33" t="s">
        <v>50</v>
      </c>
      <c r="H322" s="34" t="s">
        <v>936</v>
      </c>
      <c r="I322" s="33" t="s">
        <v>9</v>
      </c>
      <c r="J322" s="25" t="str">
        <f t="shared" si="9"/>
        <v>A</v>
      </c>
      <c r="K322" s="26">
        <f ca="1">VLOOKUP(F322,OFFSET(Hodnoc!$A$1:$C$28,0,IF(I322="Hory",0,IF(I322="Ledy",3,IF(I322="Písek",6,IF(I322="Skalky",9,IF(I322="Boulder",12,"chyba")))))),IF(J322="A",2,3),0)*VLOOKUP(G322,Hodnoc!$P$1:$Q$11,2,0)</f>
        <v>33</v>
      </c>
    </row>
    <row r="323" spans="1:11" ht="12.75">
      <c r="A323" s="22">
        <v>322</v>
      </c>
      <c r="B323" s="28">
        <v>40117</v>
      </c>
      <c r="C323" s="29" t="s">
        <v>245</v>
      </c>
      <c r="D323" s="30" t="s">
        <v>352</v>
      </c>
      <c r="E323" s="31" t="s">
        <v>928</v>
      </c>
      <c r="F323" s="32">
        <v>6</v>
      </c>
      <c r="G323" s="33" t="s">
        <v>50</v>
      </c>
      <c r="H323" s="34" t="s">
        <v>936</v>
      </c>
      <c r="I323" s="33" t="s">
        <v>9</v>
      </c>
      <c r="J323" s="25" t="str">
        <f t="shared" si="9"/>
        <v>A</v>
      </c>
      <c r="K323" s="26">
        <f ca="1">VLOOKUP(F323,OFFSET(Hodnoc!$A$1:$C$28,0,IF(I323="Hory",0,IF(I323="Ledy",3,IF(I323="Písek",6,IF(I323="Skalky",9,IF(I323="Boulder",12,"chyba")))))),IF(J323="A",2,3),0)*VLOOKUP(G323,Hodnoc!$P$1:$Q$11,2,0)</f>
        <v>18</v>
      </c>
    </row>
    <row r="324" spans="1:11" ht="12.75">
      <c r="A324" s="22">
        <v>323</v>
      </c>
      <c r="B324" s="28">
        <v>40118</v>
      </c>
      <c r="C324" s="29" t="s">
        <v>245</v>
      </c>
      <c r="D324" s="30" t="s">
        <v>333</v>
      </c>
      <c r="E324" s="31" t="s">
        <v>929</v>
      </c>
      <c r="F324" s="32">
        <v>6</v>
      </c>
      <c r="G324" s="33" t="s">
        <v>38</v>
      </c>
      <c r="H324" s="34" t="s">
        <v>936</v>
      </c>
      <c r="I324" s="33" t="s">
        <v>7</v>
      </c>
      <c r="J324" s="25" t="str">
        <f t="shared" si="9"/>
        <v>A</v>
      </c>
      <c r="K324" s="26">
        <f ca="1">VLOOKUP(F324,OFFSET(Hodnoc!$A$1:$C$28,0,IF(I324="Hory",0,IF(I324="Ledy",3,IF(I324="Písek",6,IF(I324="Skalky",9,IF(I324="Boulder",12,"chyba")))))),IF(J324="A",2,3),0)*VLOOKUP(G324,Hodnoc!$P$1:$Q$11,2,0)</f>
        <v>86.4</v>
      </c>
    </row>
    <row r="325" spans="1:11" ht="12.75">
      <c r="A325" s="22">
        <v>324</v>
      </c>
      <c r="B325" s="28">
        <v>40118</v>
      </c>
      <c r="C325" s="29" t="s">
        <v>245</v>
      </c>
      <c r="D325" s="30" t="s">
        <v>333</v>
      </c>
      <c r="E325" s="31" t="s">
        <v>929</v>
      </c>
      <c r="F325" s="32" t="s">
        <v>70</v>
      </c>
      <c r="G325" s="33" t="s">
        <v>5</v>
      </c>
      <c r="H325" s="34" t="s">
        <v>936</v>
      </c>
      <c r="I325" s="33" t="s">
        <v>7</v>
      </c>
      <c r="J325" s="25" t="str">
        <f t="shared" si="9"/>
        <v>B</v>
      </c>
      <c r="K325" s="26">
        <f ca="1">VLOOKUP(F325,OFFSET(Hodnoc!$A$1:$C$28,0,IF(I325="Hory",0,IF(I325="Ledy",3,IF(I325="Písek",6,IF(I325="Skalky",9,IF(I325="Boulder",12,"chyba")))))),IF(J325="A",2,3),0)*VLOOKUP(G325,Hodnoc!$P$1:$Q$11,2,0)</f>
        <v>7.800000000000001</v>
      </c>
    </row>
    <row r="326" spans="1:11" ht="12.75">
      <c r="A326" s="22">
        <v>325</v>
      </c>
      <c r="B326" s="28">
        <v>40118</v>
      </c>
      <c r="C326" s="29" t="s">
        <v>245</v>
      </c>
      <c r="D326" s="30" t="s">
        <v>333</v>
      </c>
      <c r="E326" s="31" t="s">
        <v>929</v>
      </c>
      <c r="F326" s="32" t="s">
        <v>71</v>
      </c>
      <c r="G326" s="33" t="s">
        <v>38</v>
      </c>
      <c r="H326" s="34" t="s">
        <v>936</v>
      </c>
      <c r="I326" s="33" t="s">
        <v>7</v>
      </c>
      <c r="J326" s="25" t="str">
        <f t="shared" si="9"/>
        <v>A</v>
      </c>
      <c r="K326" s="26">
        <f ca="1">VLOOKUP(F326,OFFSET(Hodnoc!$A$1:$C$28,0,IF(I326="Hory",0,IF(I326="Ledy",3,IF(I326="Písek",6,IF(I326="Skalky",9,IF(I326="Boulder",12,"chyba")))))),IF(J326="A",2,3),0)*VLOOKUP(G326,Hodnoc!$P$1:$Q$11,2,0)</f>
        <v>32.4</v>
      </c>
    </row>
    <row r="327" spans="1:11" ht="12.75">
      <c r="A327" s="22">
        <v>326</v>
      </c>
      <c r="B327" s="28">
        <v>40118</v>
      </c>
      <c r="C327" s="29" t="s">
        <v>245</v>
      </c>
      <c r="D327" s="30" t="s">
        <v>333</v>
      </c>
      <c r="E327" s="31" t="s">
        <v>929</v>
      </c>
      <c r="F327" s="32">
        <v>4</v>
      </c>
      <c r="G327" s="33" t="s">
        <v>5</v>
      </c>
      <c r="H327" s="34" t="s">
        <v>936</v>
      </c>
      <c r="I327" s="33" t="s">
        <v>7</v>
      </c>
      <c r="J327" s="25" t="str">
        <f t="shared" si="9"/>
        <v>B</v>
      </c>
      <c r="K327" s="26">
        <f ca="1">VLOOKUP(F327,OFFSET(Hodnoc!$A$1:$C$28,0,IF(I327="Hory",0,IF(I327="Ledy",3,IF(I327="Písek",6,IF(I327="Skalky",9,IF(I327="Boulder",12,"chyba")))))),IF(J327="A",2,3),0)*VLOOKUP(G327,Hodnoc!$P$1:$Q$11,2,0)</f>
        <v>13</v>
      </c>
    </row>
    <row r="328" spans="1:11" ht="12.75">
      <c r="A328" s="22">
        <v>327</v>
      </c>
      <c r="B328" s="28">
        <v>40118</v>
      </c>
      <c r="C328" s="29" t="s">
        <v>245</v>
      </c>
      <c r="D328" s="30" t="s">
        <v>333</v>
      </c>
      <c r="E328" s="31" t="s">
        <v>929</v>
      </c>
      <c r="F328" s="32" t="s">
        <v>70</v>
      </c>
      <c r="G328" s="33" t="s">
        <v>38</v>
      </c>
      <c r="H328" s="34" t="s">
        <v>936</v>
      </c>
      <c r="I328" s="33" t="s">
        <v>7</v>
      </c>
      <c r="J328" s="25" t="str">
        <f t="shared" si="9"/>
        <v>A</v>
      </c>
      <c r="K328" s="26">
        <f ca="1">VLOOKUP(F328,OFFSET(Hodnoc!$A$1:$C$28,0,IF(I328="Hory",0,IF(I328="Ledy",3,IF(I328="Písek",6,IF(I328="Skalky",9,IF(I328="Boulder",12,"chyba")))))),IF(J328="A",2,3),0)*VLOOKUP(G328,Hodnoc!$P$1:$Q$11,2,0)</f>
        <v>25.2</v>
      </c>
    </row>
    <row r="329" spans="1:11" ht="12.75">
      <c r="A329" s="22">
        <v>328</v>
      </c>
      <c r="B329" s="28">
        <v>40118</v>
      </c>
      <c r="C329" s="29" t="s">
        <v>245</v>
      </c>
      <c r="D329" s="30" t="s">
        <v>333</v>
      </c>
      <c r="E329" s="31" t="s">
        <v>929</v>
      </c>
      <c r="F329" s="32" t="s">
        <v>71</v>
      </c>
      <c r="G329" s="33" t="s">
        <v>5</v>
      </c>
      <c r="H329" s="34" t="s">
        <v>936</v>
      </c>
      <c r="I329" s="33" t="s">
        <v>7</v>
      </c>
      <c r="J329" s="25" t="str">
        <f t="shared" si="9"/>
        <v>B</v>
      </c>
      <c r="K329" s="26">
        <f ca="1">VLOOKUP(F329,OFFSET(Hodnoc!$A$1:$C$28,0,IF(I329="Hory",0,IF(I329="Ledy",3,IF(I329="Písek",6,IF(I329="Skalky",9,IF(I329="Boulder",12,"chyba")))))),IF(J329="A",2,3),0)*VLOOKUP(G329,Hodnoc!$P$1:$Q$11,2,0)</f>
        <v>10.4</v>
      </c>
    </row>
    <row r="330" spans="1:11" ht="12.75">
      <c r="A330" s="22">
        <v>329</v>
      </c>
      <c r="B330" s="28">
        <v>40118</v>
      </c>
      <c r="C330" s="29" t="s">
        <v>245</v>
      </c>
      <c r="D330" s="30" t="s">
        <v>333</v>
      </c>
      <c r="E330" s="31" t="s">
        <v>929</v>
      </c>
      <c r="F330" s="32">
        <v>4</v>
      </c>
      <c r="G330" s="33" t="s">
        <v>38</v>
      </c>
      <c r="H330" s="34" t="s">
        <v>936</v>
      </c>
      <c r="I330" s="33" t="s">
        <v>7</v>
      </c>
      <c r="J330" s="25" t="str">
        <f t="shared" si="9"/>
        <v>A</v>
      </c>
      <c r="K330" s="26">
        <f ca="1">VLOOKUP(F330,OFFSET(Hodnoc!$A$1:$C$28,0,IF(I330="Hory",0,IF(I330="Ledy",3,IF(I330="Písek",6,IF(I330="Skalky",9,IF(I330="Boulder",12,"chyba")))))),IF(J330="A",2,3),0)*VLOOKUP(G330,Hodnoc!$P$1:$Q$11,2,0)</f>
        <v>39.6</v>
      </c>
    </row>
    <row r="331" spans="1:11" ht="12.75">
      <c r="A331" s="22">
        <v>330</v>
      </c>
      <c r="B331" s="28">
        <v>40124</v>
      </c>
      <c r="C331" s="29" t="s">
        <v>111</v>
      </c>
      <c r="D331" s="30" t="s">
        <v>939</v>
      </c>
      <c r="E331" s="31" t="s">
        <v>940</v>
      </c>
      <c r="F331" s="32" t="s">
        <v>57</v>
      </c>
      <c r="G331" s="33" t="s">
        <v>63</v>
      </c>
      <c r="H331" s="34" t="s">
        <v>936</v>
      </c>
      <c r="I331" s="33" t="s">
        <v>64</v>
      </c>
      <c r="J331" s="25" t="str">
        <f t="shared" si="9"/>
        <v>A</v>
      </c>
      <c r="K331" s="26">
        <f ca="1">VLOOKUP(F331,OFFSET(Hodnoc!$A$1:$C$28,0,IF(I331="Hory",0,IF(I331="Ledy",3,IF(I331="Písek",6,IF(I331="Skalky",9,IF(I331="Boulder",12,"chyba")))))),IF(J331="A",2,3),0)*VLOOKUP(G331,Hodnoc!$P$1:$Q$11,2,0)</f>
        <v>11</v>
      </c>
    </row>
    <row r="332" spans="1:11" ht="12.75">
      <c r="A332" s="22">
        <v>331</v>
      </c>
      <c r="B332" s="28">
        <v>40124</v>
      </c>
      <c r="C332" s="29" t="s">
        <v>111</v>
      </c>
      <c r="D332" s="30" t="s">
        <v>939</v>
      </c>
      <c r="E332" s="31" t="s">
        <v>941</v>
      </c>
      <c r="F332" s="32" t="s">
        <v>53</v>
      </c>
      <c r="G332" s="33" t="s">
        <v>100</v>
      </c>
      <c r="H332" s="34" t="s">
        <v>936</v>
      </c>
      <c r="I332" s="33" t="s">
        <v>64</v>
      </c>
      <c r="J332" s="25" t="str">
        <f t="shared" si="9"/>
        <v>A</v>
      </c>
      <c r="K332" s="26">
        <f ca="1">VLOOKUP(F332,OFFSET(Hodnoc!$A$1:$C$28,0,IF(I332="Hory",0,IF(I332="Ledy",3,IF(I332="Písek",6,IF(I332="Skalky",9,IF(I332="Boulder",12,"chyba")))))),IF(J332="A",2,3),0)*VLOOKUP(G332,Hodnoc!$P$1:$Q$11,2,0)</f>
        <v>30</v>
      </c>
    </row>
    <row r="333" spans="1:11" ht="12.75">
      <c r="A333" s="22">
        <v>332</v>
      </c>
      <c r="B333" s="28">
        <v>40124</v>
      </c>
      <c r="C333" s="29" t="s">
        <v>111</v>
      </c>
      <c r="D333" s="30" t="s">
        <v>939</v>
      </c>
      <c r="E333" s="31" t="s">
        <v>942</v>
      </c>
      <c r="F333" s="32" t="s">
        <v>53</v>
      </c>
      <c r="G333" s="33" t="s">
        <v>63</v>
      </c>
      <c r="H333" s="34" t="s">
        <v>936</v>
      </c>
      <c r="I333" s="33" t="s">
        <v>64</v>
      </c>
      <c r="J333" s="25" t="str">
        <f t="shared" si="9"/>
        <v>A</v>
      </c>
      <c r="K333" s="26">
        <f ca="1">VLOOKUP(F333,OFFSET(Hodnoc!$A$1:$C$28,0,IF(I333="Hory",0,IF(I333="Ledy",3,IF(I333="Písek",6,IF(I333="Skalky",9,IF(I333="Boulder",12,"chyba")))))),IF(J333="A",2,3),0)*VLOOKUP(G333,Hodnoc!$P$1:$Q$11,2,0)</f>
        <v>20</v>
      </c>
    </row>
    <row r="334" spans="1:11" ht="12.75">
      <c r="A334" s="22">
        <v>333</v>
      </c>
      <c r="B334" s="28">
        <v>40124</v>
      </c>
      <c r="C334" s="29" t="s">
        <v>111</v>
      </c>
      <c r="D334" s="30" t="s">
        <v>943</v>
      </c>
      <c r="E334" s="31" t="s">
        <v>944</v>
      </c>
      <c r="F334" s="32" t="s">
        <v>60</v>
      </c>
      <c r="G334" s="33" t="s">
        <v>63</v>
      </c>
      <c r="H334" s="34" t="s">
        <v>936</v>
      </c>
      <c r="I334" s="33" t="s">
        <v>64</v>
      </c>
      <c r="J334" s="25" t="str">
        <f t="shared" si="9"/>
        <v>A</v>
      </c>
      <c r="K334" s="26">
        <f ca="1">VLOOKUP(F334,OFFSET(Hodnoc!$A$1:$C$28,0,IF(I334="Hory",0,IF(I334="Ledy",3,IF(I334="Písek",6,IF(I334="Skalky",9,IF(I334="Boulder",12,"chyba")))))),IF(J334="A",2,3),0)*VLOOKUP(G334,Hodnoc!$P$1:$Q$11,2,0)</f>
        <v>26</v>
      </c>
    </row>
    <row r="335" spans="1:11" ht="12.75">
      <c r="A335" s="22">
        <v>334</v>
      </c>
      <c r="B335" s="28">
        <v>40124</v>
      </c>
      <c r="C335" s="29" t="s">
        <v>111</v>
      </c>
      <c r="D335" s="30" t="s">
        <v>943</v>
      </c>
      <c r="E335" s="31" t="s">
        <v>945</v>
      </c>
      <c r="F335" s="32" t="s">
        <v>53</v>
      </c>
      <c r="G335" s="33" t="s">
        <v>100</v>
      </c>
      <c r="H335" s="34" t="s">
        <v>936</v>
      </c>
      <c r="I335" s="33" t="s">
        <v>64</v>
      </c>
      <c r="J335" s="25" t="str">
        <f t="shared" si="9"/>
        <v>A</v>
      </c>
      <c r="K335" s="26">
        <f ca="1">VLOOKUP(F335,OFFSET(Hodnoc!$A$1:$C$28,0,IF(I335="Hory",0,IF(I335="Ledy",3,IF(I335="Písek",6,IF(I335="Skalky",9,IF(I335="Boulder",12,"chyba")))))),IF(J335="A",2,3),0)*VLOOKUP(G335,Hodnoc!$P$1:$Q$11,2,0)</f>
        <v>30</v>
      </c>
    </row>
    <row r="336" spans="1:11" ht="12.75">
      <c r="A336" s="22">
        <v>335</v>
      </c>
      <c r="B336" s="28">
        <v>40124</v>
      </c>
      <c r="C336" s="29" t="s">
        <v>111</v>
      </c>
      <c r="D336" s="30" t="s">
        <v>943</v>
      </c>
      <c r="E336" s="31" t="s">
        <v>946</v>
      </c>
      <c r="F336" s="32" t="s">
        <v>53</v>
      </c>
      <c r="G336" s="33" t="s">
        <v>100</v>
      </c>
      <c r="H336" s="34" t="s">
        <v>936</v>
      </c>
      <c r="I336" s="33" t="s">
        <v>64</v>
      </c>
      <c r="J336" s="25" t="str">
        <f t="shared" si="9"/>
        <v>A</v>
      </c>
      <c r="K336" s="26">
        <f ca="1">VLOOKUP(F336,OFFSET(Hodnoc!$A$1:$C$28,0,IF(I336="Hory",0,IF(I336="Ledy",3,IF(I336="Písek",6,IF(I336="Skalky",9,IF(I336="Boulder",12,"chyba")))))),IF(J336="A",2,3),0)*VLOOKUP(G336,Hodnoc!$P$1:$Q$11,2,0)</f>
        <v>30</v>
      </c>
    </row>
    <row r="337" spans="1:11" ht="12.75">
      <c r="A337" s="22">
        <v>336</v>
      </c>
      <c r="B337" s="28">
        <v>40131</v>
      </c>
      <c r="C337" s="29" t="s">
        <v>111</v>
      </c>
      <c r="D337" s="30" t="s">
        <v>128</v>
      </c>
      <c r="E337" s="31" t="s">
        <v>947</v>
      </c>
      <c r="F337" s="32" t="s">
        <v>53</v>
      </c>
      <c r="G337" s="33" t="s">
        <v>63</v>
      </c>
      <c r="H337" s="34" t="s">
        <v>936</v>
      </c>
      <c r="I337" s="33" t="s">
        <v>64</v>
      </c>
      <c r="J337" s="25" t="str">
        <f t="shared" si="9"/>
        <v>A</v>
      </c>
      <c r="K337" s="26">
        <f ca="1">VLOOKUP(F337,OFFSET(Hodnoc!$A$1:$C$28,0,IF(I337="Hory",0,IF(I337="Ledy",3,IF(I337="Písek",6,IF(I337="Skalky",9,IF(I337="Boulder",12,"chyba")))))),IF(J337="A",2,3),0)*VLOOKUP(G337,Hodnoc!$P$1:$Q$11,2,0)</f>
        <v>20</v>
      </c>
    </row>
    <row r="338" spans="1:11" ht="12.75">
      <c r="A338" s="22">
        <v>337</v>
      </c>
      <c r="B338" s="28">
        <v>40145</v>
      </c>
      <c r="C338" s="29" t="s">
        <v>538</v>
      </c>
      <c r="D338" s="30"/>
      <c r="E338" s="31" t="s">
        <v>948</v>
      </c>
      <c r="F338" s="32">
        <v>4</v>
      </c>
      <c r="G338" s="33" t="s">
        <v>38</v>
      </c>
      <c r="H338" s="34" t="s">
        <v>936</v>
      </c>
      <c r="I338" s="33" t="s">
        <v>64</v>
      </c>
      <c r="J338" s="25" t="str">
        <f aca="true" t="shared" si="10" ref="J338:J345">IF(OR(G338="TR",G338="TRO"),"B","A")</f>
        <v>A</v>
      </c>
      <c r="K338" s="26">
        <f ca="1">VLOOKUP(F338,OFFSET(Hodnoc!$A$1:$C$28,0,IF(I338="Hory",0,IF(I338="Ledy",3,IF(I338="Písek",6,IF(I338="Skalky",9,IF(I338="Boulder",12,"chyba")))))),IF(J338="A",2,3),0)*VLOOKUP(G338,Hodnoc!$P$1:$Q$11,2,0)</f>
        <v>10.8</v>
      </c>
    </row>
    <row r="339" spans="1:11" ht="12.75">
      <c r="A339" s="22">
        <v>338</v>
      </c>
      <c r="B339" s="28">
        <v>40145</v>
      </c>
      <c r="C339" s="29" t="s">
        <v>538</v>
      </c>
      <c r="D339" s="30"/>
      <c r="E339" s="31" t="s">
        <v>565</v>
      </c>
      <c r="F339" s="32" t="s">
        <v>59</v>
      </c>
      <c r="G339" s="33" t="s">
        <v>949</v>
      </c>
      <c r="H339" s="34" t="s">
        <v>936</v>
      </c>
      <c r="I339" s="33" t="s">
        <v>64</v>
      </c>
      <c r="J339" s="25" t="str">
        <f t="shared" si="10"/>
        <v>A</v>
      </c>
      <c r="K339" s="26">
        <f ca="1">VLOOKUP(F339,OFFSET(Hodnoc!$A$1:$C$28,0,IF(I339="Hory",0,IF(I339="Ledy",3,IF(I339="Písek",6,IF(I339="Skalky",9,IF(I339="Boulder",12,"chyba")))))),IF(J339="A",2,3),0)*VLOOKUP(G339,Hodnoc!$P$1:$Q$11,2,0)</f>
        <v>30</v>
      </c>
    </row>
    <row r="340" spans="1:11" ht="12.75">
      <c r="A340" s="22">
        <v>339</v>
      </c>
      <c r="B340" s="28">
        <v>40145</v>
      </c>
      <c r="C340" s="29" t="s">
        <v>538</v>
      </c>
      <c r="D340" s="30"/>
      <c r="E340" s="31" t="s">
        <v>548</v>
      </c>
      <c r="F340" s="32">
        <v>4</v>
      </c>
      <c r="G340" s="33" t="s">
        <v>949</v>
      </c>
      <c r="H340" s="34" t="s">
        <v>936</v>
      </c>
      <c r="I340" s="33" t="s">
        <v>64</v>
      </c>
      <c r="J340" s="25" t="str">
        <f t="shared" si="10"/>
        <v>A</v>
      </c>
      <c r="K340" s="26">
        <f ca="1">VLOOKUP(F340,OFFSET(Hodnoc!$A$1:$C$28,0,IF(I340="Hory",0,IF(I340="Ledy",3,IF(I340="Písek",6,IF(I340="Skalky",9,IF(I340="Boulder",12,"chyba")))))),IF(J340="A",2,3),0)*VLOOKUP(G340,Hodnoc!$P$1:$Q$11,2,0)</f>
        <v>6</v>
      </c>
    </row>
    <row r="341" spans="1:11" ht="12.75">
      <c r="A341" s="22">
        <v>340</v>
      </c>
      <c r="B341" s="28">
        <v>40145</v>
      </c>
      <c r="C341" s="29" t="s">
        <v>538</v>
      </c>
      <c r="D341" s="30"/>
      <c r="E341" s="31" t="s">
        <v>549</v>
      </c>
      <c r="F341" s="32" t="s">
        <v>54</v>
      </c>
      <c r="G341" s="33" t="s">
        <v>949</v>
      </c>
      <c r="H341" s="34" t="s">
        <v>936</v>
      </c>
      <c r="I341" s="33" t="s">
        <v>64</v>
      </c>
      <c r="J341" s="25" t="str">
        <f t="shared" si="10"/>
        <v>A</v>
      </c>
      <c r="K341" s="26">
        <f ca="1">VLOOKUP(F341,OFFSET(Hodnoc!$A$1:$C$28,0,IF(I341="Hory",0,IF(I341="Ledy",3,IF(I341="Písek",6,IF(I341="Skalky",9,IF(I341="Boulder",12,"chyba")))))),IF(J341="A",2,3),0)*VLOOKUP(G341,Hodnoc!$P$1:$Q$11,2,0)</f>
        <v>9</v>
      </c>
    </row>
    <row r="342" spans="1:11" ht="12.75">
      <c r="A342" s="22">
        <v>341</v>
      </c>
      <c r="B342" s="28">
        <v>40146</v>
      </c>
      <c r="C342" s="29" t="s">
        <v>111</v>
      </c>
      <c r="D342" s="30" t="s">
        <v>128</v>
      </c>
      <c r="E342" s="31" t="s">
        <v>950</v>
      </c>
      <c r="F342" s="32" t="s">
        <v>53</v>
      </c>
      <c r="G342" s="33" t="s">
        <v>949</v>
      </c>
      <c r="H342" s="34" t="s">
        <v>936</v>
      </c>
      <c r="I342" s="33" t="s">
        <v>64</v>
      </c>
      <c r="J342" s="25" t="str">
        <f t="shared" si="10"/>
        <v>A</v>
      </c>
      <c r="K342" s="26">
        <f ca="1">VLOOKUP(F342,OFFSET(Hodnoc!$A$1:$C$28,0,IF(I342="Hory",0,IF(I342="Ledy",3,IF(I342="Písek",6,IF(I342="Skalky",9,IF(I342="Boulder",12,"chyba")))))),IF(J342="A",2,3),0)*VLOOKUP(G342,Hodnoc!$P$1:$Q$11,2,0)</f>
        <v>20</v>
      </c>
    </row>
    <row r="343" spans="1:11" ht="12.75">
      <c r="A343" s="22">
        <v>342</v>
      </c>
      <c r="B343" s="28">
        <v>40146</v>
      </c>
      <c r="C343" s="29" t="s">
        <v>111</v>
      </c>
      <c r="D343" s="30" t="s">
        <v>128</v>
      </c>
      <c r="E343" s="31" t="s">
        <v>951</v>
      </c>
      <c r="F343" s="32" t="s">
        <v>54</v>
      </c>
      <c r="G343" s="33" t="s">
        <v>38</v>
      </c>
      <c r="H343" s="34" t="s">
        <v>936</v>
      </c>
      <c r="I343" s="33" t="s">
        <v>64</v>
      </c>
      <c r="J343" s="25" t="str">
        <f t="shared" si="10"/>
        <v>A</v>
      </c>
      <c r="K343" s="26">
        <f ca="1">VLOOKUP(F343,OFFSET(Hodnoc!$A$1:$C$28,0,IF(I343="Hory",0,IF(I343="Ledy",3,IF(I343="Písek",6,IF(I343="Skalky",9,IF(I343="Boulder",12,"chyba")))))),IF(J343="A",2,3),0)*VLOOKUP(G343,Hodnoc!$P$1:$Q$11,2,0)</f>
        <v>16.2</v>
      </c>
    </row>
    <row r="344" spans="1:11" ht="12.75">
      <c r="A344" s="22">
        <v>343</v>
      </c>
      <c r="B344" s="28">
        <v>40146</v>
      </c>
      <c r="C344" s="29" t="s">
        <v>111</v>
      </c>
      <c r="D344" s="30" t="s">
        <v>128</v>
      </c>
      <c r="E344" s="31" t="s">
        <v>952</v>
      </c>
      <c r="F344" s="32" t="s">
        <v>58</v>
      </c>
      <c r="G344" s="33" t="s">
        <v>949</v>
      </c>
      <c r="H344" s="34" t="s">
        <v>936</v>
      </c>
      <c r="I344" s="33" t="s">
        <v>64</v>
      </c>
      <c r="J344" s="25" t="str">
        <f t="shared" si="10"/>
        <v>A</v>
      </c>
      <c r="K344" s="26">
        <f ca="1">VLOOKUP(F344,OFFSET(Hodnoc!$A$1:$C$28,0,IF(I344="Hory",0,IF(I344="Ledy",3,IF(I344="Písek",6,IF(I344="Skalky",9,IF(I344="Boulder",12,"chyba")))))),IF(J344="A",2,3),0)*VLOOKUP(G344,Hodnoc!$P$1:$Q$11,2,0)</f>
        <v>39</v>
      </c>
    </row>
    <row r="345" spans="1:11" ht="12.75">
      <c r="A345" s="22">
        <v>344</v>
      </c>
      <c r="B345" s="28">
        <v>40146</v>
      </c>
      <c r="C345" s="29" t="s">
        <v>111</v>
      </c>
      <c r="D345" s="30" t="s">
        <v>128</v>
      </c>
      <c r="E345" s="31" t="s">
        <v>953</v>
      </c>
      <c r="F345" s="32" t="s">
        <v>53</v>
      </c>
      <c r="G345" s="33" t="s">
        <v>949</v>
      </c>
      <c r="H345" s="34" t="s">
        <v>936</v>
      </c>
      <c r="I345" s="33" t="s">
        <v>64</v>
      </c>
      <c r="J345" s="25" t="str">
        <f t="shared" si="10"/>
        <v>A</v>
      </c>
      <c r="K345" s="26">
        <f ca="1">VLOOKUP(F345,OFFSET(Hodnoc!$A$1:$C$28,0,IF(I345="Hory",0,IF(I345="Ledy",3,IF(I345="Písek",6,IF(I345="Skalky",9,IF(I345="Boulder",12,"chyba")))))),IF(J345="A",2,3),0)*VLOOKUP(G345,Hodnoc!$P$1:$Q$11,2,0)</f>
        <v>20</v>
      </c>
    </row>
    <row r="346" spans="1:11" ht="12.75">
      <c r="A346" s="22"/>
      <c r="B346" s="28"/>
      <c r="C346" s="29"/>
      <c r="D346" s="30"/>
      <c r="E346" s="31"/>
      <c r="F346" s="32"/>
      <c r="G346" s="33"/>
      <c r="H346" s="34"/>
      <c r="I346" s="33"/>
      <c r="J346" s="25"/>
      <c r="K346" s="26"/>
    </row>
    <row r="347" spans="1:11" ht="12.75">
      <c r="A347" s="22"/>
      <c r="B347" s="28"/>
      <c r="C347" s="29"/>
      <c r="D347" s="30"/>
      <c r="E347" s="31"/>
      <c r="F347" s="32"/>
      <c r="G347" s="33"/>
      <c r="H347" s="34"/>
      <c r="I347" s="33"/>
      <c r="J347" s="25"/>
      <c r="K347" s="26"/>
    </row>
    <row r="348" spans="1:11" ht="12.75">
      <c r="A348" s="22"/>
      <c r="B348" s="28"/>
      <c r="C348" s="29"/>
      <c r="D348" s="30"/>
      <c r="E348" s="31"/>
      <c r="F348" s="32"/>
      <c r="G348" s="33"/>
      <c r="H348" s="34"/>
      <c r="I348" s="33"/>
      <c r="J348" s="25"/>
      <c r="K348" s="26"/>
    </row>
    <row r="349" spans="1:11" ht="12.75">
      <c r="A349" s="22"/>
      <c r="B349" s="28"/>
      <c r="C349" s="29"/>
      <c r="D349" s="30"/>
      <c r="E349" s="31"/>
      <c r="F349" s="32"/>
      <c r="G349" s="33"/>
      <c r="H349" s="34"/>
      <c r="I349" s="33"/>
      <c r="J349" s="25"/>
      <c r="K349" s="26"/>
    </row>
    <row r="350" spans="1:11" ht="12.75">
      <c r="A350" s="22"/>
      <c r="B350" s="28"/>
      <c r="C350" s="29"/>
      <c r="D350" s="30"/>
      <c r="E350" s="31"/>
      <c r="F350" s="32"/>
      <c r="G350" s="33"/>
      <c r="H350" s="34"/>
      <c r="I350" s="33"/>
      <c r="J350" s="25"/>
      <c r="K350" s="26"/>
    </row>
    <row r="351" spans="1:11" ht="12.75">
      <c r="A351" s="22"/>
      <c r="B351" s="28"/>
      <c r="C351" s="29"/>
      <c r="D351" s="30"/>
      <c r="E351" s="31"/>
      <c r="F351" s="32"/>
      <c r="G351" s="33"/>
      <c r="H351" s="34"/>
      <c r="I351" s="33"/>
      <c r="J351" s="25"/>
      <c r="K351" s="26"/>
    </row>
    <row r="352" spans="1:11" ht="12.75">
      <c r="A352" s="22"/>
      <c r="B352" s="28"/>
      <c r="C352" s="29"/>
      <c r="D352" s="30"/>
      <c r="E352" s="31"/>
      <c r="F352" s="32"/>
      <c r="G352" s="33"/>
      <c r="H352" s="34"/>
      <c r="I352" s="33"/>
      <c r="J352" s="25"/>
      <c r="K352" s="26"/>
    </row>
    <row r="353" spans="1:11" ht="12.75">
      <c r="A353" s="22"/>
      <c r="B353" s="28"/>
      <c r="C353" s="29"/>
      <c r="D353" s="30"/>
      <c r="E353" s="31"/>
      <c r="F353" s="32"/>
      <c r="G353" s="33"/>
      <c r="H353" s="34"/>
      <c r="I353" s="33"/>
      <c r="J353" s="25"/>
      <c r="K353" s="26"/>
    </row>
    <row r="354" spans="1:11" ht="12.75">
      <c r="A354" s="22"/>
      <c r="B354" s="28"/>
      <c r="C354" s="29"/>
      <c r="D354" s="30"/>
      <c r="E354" s="31"/>
      <c r="F354" s="32"/>
      <c r="G354" s="33"/>
      <c r="H354" s="34"/>
      <c r="I354" s="33"/>
      <c r="J354" s="25"/>
      <c r="K354" s="26"/>
    </row>
    <row r="355" spans="1:11" ht="12.75">
      <c r="A355" s="22"/>
      <c r="B355" s="28"/>
      <c r="C355" s="29"/>
      <c r="D355" s="30"/>
      <c r="E355" s="31"/>
      <c r="F355" s="32"/>
      <c r="G355" s="33"/>
      <c r="H355" s="34"/>
      <c r="I355" s="33"/>
      <c r="J355" s="25"/>
      <c r="K355" s="26"/>
    </row>
    <row r="356" spans="1:11" ht="12.75">
      <c r="A356" s="22"/>
      <c r="B356" s="28"/>
      <c r="C356" s="29"/>
      <c r="D356" s="30"/>
      <c r="E356" s="31"/>
      <c r="F356" s="32"/>
      <c r="G356" s="33"/>
      <c r="H356" s="34"/>
      <c r="I356" s="33"/>
      <c r="J356" s="25"/>
      <c r="K356" s="26"/>
    </row>
    <row r="357" spans="1:11" ht="12.75">
      <c r="A357" s="22"/>
      <c r="B357" s="28"/>
      <c r="C357" s="29"/>
      <c r="D357" s="30"/>
      <c r="E357" s="31"/>
      <c r="F357" s="32"/>
      <c r="G357" s="33"/>
      <c r="H357" s="34"/>
      <c r="I357" s="33"/>
      <c r="J357" s="25"/>
      <c r="K357" s="26"/>
    </row>
    <row r="358" spans="1:11" ht="12.75">
      <c r="A358" s="22"/>
      <c r="B358" s="28"/>
      <c r="C358" s="29"/>
      <c r="D358" s="30"/>
      <c r="E358" s="31"/>
      <c r="F358" s="32"/>
      <c r="G358" s="33"/>
      <c r="H358" s="34"/>
      <c r="I358" s="33"/>
      <c r="J358" s="25"/>
      <c r="K358" s="26"/>
    </row>
    <row r="359" spans="1:11" ht="12.75">
      <c r="A359" s="22"/>
      <c r="B359" s="28"/>
      <c r="C359" s="29"/>
      <c r="D359" s="30"/>
      <c r="E359" s="31"/>
      <c r="F359" s="32"/>
      <c r="G359" s="33"/>
      <c r="H359" s="34"/>
      <c r="I359" s="33"/>
      <c r="J359" s="25"/>
      <c r="K359" s="26"/>
    </row>
    <row r="360" spans="1:11" ht="12.75">
      <c r="A360" s="22"/>
      <c r="B360" s="28"/>
      <c r="C360" s="29"/>
      <c r="D360" s="30"/>
      <c r="E360" s="31"/>
      <c r="F360" s="32"/>
      <c r="G360" s="33"/>
      <c r="H360" s="34"/>
      <c r="I360" s="33"/>
      <c r="J360" s="25"/>
      <c r="K360" s="26"/>
    </row>
    <row r="361" spans="1:11" ht="12.75">
      <c r="A361" s="22"/>
      <c r="B361" s="28"/>
      <c r="C361" s="29"/>
      <c r="D361" s="30"/>
      <c r="E361" s="31"/>
      <c r="F361" s="32"/>
      <c r="G361" s="33"/>
      <c r="H361" s="34"/>
      <c r="I361" s="33"/>
      <c r="J361" s="25"/>
      <c r="K361" s="26"/>
    </row>
    <row r="362" spans="1:11" ht="12.75">
      <c r="A362" s="22"/>
      <c r="B362" s="28"/>
      <c r="C362" s="29"/>
      <c r="D362" s="30"/>
      <c r="E362" s="31"/>
      <c r="F362" s="32"/>
      <c r="G362" s="33"/>
      <c r="H362" s="34"/>
      <c r="I362" s="33"/>
      <c r="J362" s="25"/>
      <c r="K362" s="26"/>
    </row>
    <row r="363" spans="1:11" ht="12.75">
      <c r="A363" s="22"/>
      <c r="B363" s="28"/>
      <c r="C363" s="29"/>
      <c r="D363" s="30"/>
      <c r="E363" s="31"/>
      <c r="F363" s="32"/>
      <c r="G363" s="33"/>
      <c r="H363" s="34"/>
      <c r="I363" s="33"/>
      <c r="J363" s="25"/>
      <c r="K363" s="26"/>
    </row>
    <row r="364" spans="1:11" ht="12.75">
      <c r="A364" s="22"/>
      <c r="B364" s="28"/>
      <c r="C364" s="29"/>
      <c r="D364" s="30"/>
      <c r="E364" s="31"/>
      <c r="F364" s="32"/>
      <c r="G364" s="33"/>
      <c r="H364" s="34"/>
      <c r="I364" s="33"/>
      <c r="J364" s="25"/>
      <c r="K364" s="26"/>
    </row>
    <row r="365" spans="1:11" ht="12.75">
      <c r="A365" s="22"/>
      <c r="B365" s="28"/>
      <c r="C365" s="29"/>
      <c r="D365" s="30"/>
      <c r="E365" s="31"/>
      <c r="F365" s="32"/>
      <c r="G365" s="33"/>
      <c r="H365" s="34"/>
      <c r="I365" s="33"/>
      <c r="J365" s="25"/>
      <c r="K365" s="26"/>
    </row>
    <row r="366" spans="1:11" ht="12.75">
      <c r="A366" s="22"/>
      <c r="B366" s="28"/>
      <c r="C366" s="29"/>
      <c r="D366" s="30"/>
      <c r="E366" s="31"/>
      <c r="F366" s="32"/>
      <c r="G366" s="33"/>
      <c r="H366" s="34"/>
      <c r="I366" s="33"/>
      <c r="J366" s="25"/>
      <c r="K366" s="26"/>
    </row>
    <row r="367" spans="1:11" ht="12.75">
      <c r="A367" s="22"/>
      <c r="B367" s="28"/>
      <c r="C367" s="29"/>
      <c r="D367" s="30"/>
      <c r="E367" s="31"/>
      <c r="F367" s="32"/>
      <c r="G367" s="33"/>
      <c r="H367" s="34"/>
      <c r="I367" s="33"/>
      <c r="J367" s="25"/>
      <c r="K367" s="26"/>
    </row>
    <row r="368" spans="1:11" ht="12.75">
      <c r="A368" s="22"/>
      <c r="B368" s="28"/>
      <c r="C368" s="29"/>
      <c r="D368" s="30"/>
      <c r="E368" s="31"/>
      <c r="F368" s="32"/>
      <c r="G368" s="33"/>
      <c r="H368" s="34"/>
      <c r="I368" s="33"/>
      <c r="J368" s="25"/>
      <c r="K368" s="26"/>
    </row>
    <row r="369" spans="1:11" ht="12.75">
      <c r="A369" s="22"/>
      <c r="B369" s="28"/>
      <c r="C369" s="29"/>
      <c r="D369" s="30"/>
      <c r="E369" s="31"/>
      <c r="F369" s="32"/>
      <c r="G369" s="33"/>
      <c r="H369" s="34"/>
      <c r="I369" s="33"/>
      <c r="J369" s="25"/>
      <c r="K369" s="26"/>
    </row>
    <row r="370" spans="1:11" ht="12.75">
      <c r="A370" s="22"/>
      <c r="B370" s="28"/>
      <c r="C370" s="29"/>
      <c r="D370" s="30"/>
      <c r="E370" s="31"/>
      <c r="F370" s="32"/>
      <c r="G370" s="33"/>
      <c r="H370" s="34"/>
      <c r="I370" s="33"/>
      <c r="J370" s="25"/>
      <c r="K370" s="26"/>
    </row>
  </sheetData>
  <sheetProtection autoFilter="0"/>
  <conditionalFormatting sqref="H2:H370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O155"/>
  <sheetViews>
    <sheetView zoomScalePageLayoutView="0" workbookViewId="0" topLeftCell="A1">
      <pane ySplit="1" topLeftCell="A121" activePane="bottomLeft" state="frozen"/>
      <selection pane="topLeft" activeCell="A1" sqref="A1"/>
      <selection pane="bottomLeft" activeCell="B171" sqref="B171"/>
    </sheetView>
  </sheetViews>
  <sheetFormatPr defaultColWidth="10.421875" defaultRowHeight="12.75"/>
  <cols>
    <col min="1" max="1" width="4.00390625" style="0" bestFit="1" customWidth="1"/>
    <col min="2" max="2" width="8.140625" style="0" bestFit="1" customWidth="1"/>
    <col min="3" max="3" width="14.7109375" style="0" bestFit="1" customWidth="1"/>
    <col min="4" max="4" width="20.421875" style="0" bestFit="1" customWidth="1"/>
    <col min="5" max="5" width="28.7109375" style="0" bestFit="1" customWidth="1"/>
    <col min="6" max="6" width="5.7109375" style="0" bestFit="1" customWidth="1"/>
    <col min="7" max="7" width="8.00390625" style="0" bestFit="1" customWidth="1"/>
    <col min="8" max="8" width="6.421875" style="0" bestFit="1" customWidth="1"/>
    <col min="9" max="9" width="6.710937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7.00390625" style="0" bestFit="1" customWidth="1"/>
    <col min="15" max="15" width="4.00390625" style="0" bestFit="1" customWidth="1"/>
  </cols>
  <sheetData>
    <row r="1" spans="1:15" ht="12.75">
      <c r="A1" s="6" t="s">
        <v>43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45</v>
      </c>
      <c r="G1" s="6" t="s">
        <v>4</v>
      </c>
      <c r="H1" s="6" t="s">
        <v>49</v>
      </c>
      <c r="I1" s="6" t="s">
        <v>35</v>
      </c>
      <c r="J1" s="6" t="s">
        <v>36</v>
      </c>
      <c r="K1" s="6" t="s">
        <v>6</v>
      </c>
      <c r="M1" s="6" t="s">
        <v>51</v>
      </c>
      <c r="N1">
        <f>SUM(K:K)</f>
        <v>4101.800000000001</v>
      </c>
      <c r="O1">
        <f>COUNT(K2:K899)</f>
        <v>154</v>
      </c>
    </row>
    <row r="2" spans="1:11" ht="12.75">
      <c r="A2" s="1">
        <v>1</v>
      </c>
      <c r="B2" s="23">
        <v>39904</v>
      </c>
      <c r="C2" s="23" t="s">
        <v>227</v>
      </c>
      <c r="D2" s="23"/>
      <c r="E2" s="22" t="s">
        <v>228</v>
      </c>
      <c r="F2" s="27" t="s">
        <v>73</v>
      </c>
      <c r="G2" s="25" t="s">
        <v>38</v>
      </c>
      <c r="H2" s="1" t="s">
        <v>47</v>
      </c>
      <c r="I2" s="1" t="s">
        <v>9</v>
      </c>
      <c r="J2" s="25" t="str">
        <f aca="true" t="shared" si="0" ref="J2:J56">IF(OR(G2="TR",G2="TRO"),"B","A")</f>
        <v>A</v>
      </c>
      <c r="K2" s="26">
        <f ca="1">VLOOKUP(F2,OFFSET(Hodnoc!$A$1:$C$28,0,IF(I2="Hory",0,IF(I2="Ledy",3,IF(I2="Písek",6,IF(I2="Skalky",9,IF(I2="Boulder",12,"chyba")))))),IF(J2="A",2,3),0)*VLOOKUP(G2,Hodnoc!$P$1:$Q$11,2,0)</f>
        <v>23.400000000000002</v>
      </c>
    </row>
    <row r="3" spans="1:11" ht="12.75">
      <c r="A3" s="1">
        <v>2</v>
      </c>
      <c r="B3" s="23">
        <v>39904</v>
      </c>
      <c r="C3" s="23" t="s">
        <v>227</v>
      </c>
      <c r="D3" s="23"/>
      <c r="E3" s="22" t="s">
        <v>229</v>
      </c>
      <c r="F3" s="27">
        <v>5</v>
      </c>
      <c r="G3" s="25" t="s">
        <v>38</v>
      </c>
      <c r="H3" s="1" t="s">
        <v>47</v>
      </c>
      <c r="I3" s="1" t="s">
        <v>9</v>
      </c>
      <c r="J3" s="25" t="str">
        <f t="shared" si="0"/>
        <v>A</v>
      </c>
      <c r="K3" s="26">
        <f ca="1">VLOOKUP(F3,OFFSET(Hodnoc!$A$1:$C$28,0,IF(I3="Hory",0,IF(I3="Ledy",3,IF(I3="Písek",6,IF(I3="Skalky",9,IF(I3="Boulder",12,"chyba")))))),IF(J3="A",2,3),0)*VLOOKUP(G3,Hodnoc!$P$1:$Q$11,2,0)</f>
        <v>19.8</v>
      </c>
    </row>
    <row r="4" spans="1:11" ht="12.75">
      <c r="A4" s="1">
        <v>3</v>
      </c>
      <c r="B4" s="23">
        <v>39908</v>
      </c>
      <c r="C4" s="23" t="s">
        <v>147</v>
      </c>
      <c r="D4" s="23"/>
      <c r="E4" s="22" t="s">
        <v>230</v>
      </c>
      <c r="F4" s="27" t="s">
        <v>75</v>
      </c>
      <c r="G4" s="25" t="s">
        <v>39</v>
      </c>
      <c r="H4" s="1" t="s">
        <v>47</v>
      </c>
      <c r="I4" s="1" t="s">
        <v>9</v>
      </c>
      <c r="J4" s="25" t="str">
        <f t="shared" si="0"/>
        <v>A</v>
      </c>
      <c r="K4" s="26">
        <f ca="1">VLOOKUP(F4,OFFSET(Hodnoc!$A$1:$C$28,0,IF(I4="Hory",0,IF(I4="Ledy",3,IF(I4="Písek",6,IF(I4="Skalky",9,IF(I4="Boulder",12,"chyba")))))),IF(J4="A",2,3),0)*VLOOKUP(G4,Hodnoc!$P$1:$Q$11,2,0)</f>
        <v>31.5</v>
      </c>
    </row>
    <row r="5" spans="1:11" ht="12.75">
      <c r="A5" s="1">
        <v>4</v>
      </c>
      <c r="B5" s="23">
        <v>39908</v>
      </c>
      <c r="C5" s="36" t="s">
        <v>147</v>
      </c>
      <c r="D5" s="1"/>
      <c r="E5" s="36" t="s">
        <v>231</v>
      </c>
      <c r="F5" s="27" t="s">
        <v>75</v>
      </c>
      <c r="G5" s="25" t="s">
        <v>39</v>
      </c>
      <c r="H5" s="1" t="s">
        <v>47</v>
      </c>
      <c r="I5" s="1" t="s">
        <v>9</v>
      </c>
      <c r="J5" s="25" t="str">
        <f t="shared" si="0"/>
        <v>A</v>
      </c>
      <c r="K5" s="26">
        <f ca="1">VLOOKUP(F5,OFFSET(Hodnoc!$A$1:$C$28,0,IF(I5="Hory",0,IF(I5="Ledy",3,IF(I5="Písek",6,IF(I5="Skalky",9,IF(I5="Boulder",12,"chyba")))))),IF(J5="A",2,3),0)*VLOOKUP(G5,Hodnoc!$P$1:$Q$11,2,0)</f>
        <v>31.5</v>
      </c>
    </row>
    <row r="6" spans="1:11" ht="12.75">
      <c r="A6" s="1">
        <v>5</v>
      </c>
      <c r="B6" s="28">
        <v>39908</v>
      </c>
      <c r="C6" s="37" t="s">
        <v>147</v>
      </c>
      <c r="D6" s="28"/>
      <c r="E6" s="31" t="s">
        <v>232</v>
      </c>
      <c r="F6" s="32" t="s">
        <v>76</v>
      </c>
      <c r="G6" s="33" t="s">
        <v>39</v>
      </c>
      <c r="H6" s="1" t="s">
        <v>47</v>
      </c>
      <c r="I6" s="1" t="s">
        <v>9</v>
      </c>
      <c r="J6" s="25" t="str">
        <f t="shared" si="0"/>
        <v>A</v>
      </c>
      <c r="K6" s="26">
        <f ca="1">VLOOKUP(F6,OFFSET(Hodnoc!$A$1:$C$28,0,IF(I6="Hory",0,IF(I6="Ledy",3,IF(I6="Písek",6,IF(I6="Skalky",9,IF(I6="Boulder",12,"chyba")))))),IF(J6="A",2,3),0)*VLOOKUP(G6,Hodnoc!$P$1:$Q$11,2,0)</f>
        <v>37.5</v>
      </c>
    </row>
    <row r="7" spans="1:11" ht="12.75">
      <c r="A7" s="1">
        <v>6</v>
      </c>
      <c r="B7" s="28">
        <v>39908</v>
      </c>
      <c r="C7" s="37" t="s">
        <v>147</v>
      </c>
      <c r="D7" s="28"/>
      <c r="E7" s="31" t="s">
        <v>152</v>
      </c>
      <c r="F7" s="32">
        <v>6</v>
      </c>
      <c r="G7" s="33" t="s">
        <v>39</v>
      </c>
      <c r="H7" s="1" t="s">
        <v>47</v>
      </c>
      <c r="I7" s="1" t="s">
        <v>9</v>
      </c>
      <c r="J7" s="25" t="str">
        <f t="shared" si="0"/>
        <v>A</v>
      </c>
      <c r="K7" s="26">
        <f ca="1">VLOOKUP(F7,OFFSET(Hodnoc!$A$1:$C$28,0,IF(I7="Hory",0,IF(I7="Ledy",3,IF(I7="Písek",6,IF(I7="Skalky",9,IF(I7="Boulder",12,"chyba")))))),IF(J7="A",2,3),0)*VLOOKUP(G7,Hodnoc!$P$1:$Q$11,2,0)</f>
        <v>27</v>
      </c>
    </row>
    <row r="8" spans="1:11" ht="12.75">
      <c r="A8" s="1">
        <v>7</v>
      </c>
      <c r="B8" s="28">
        <v>39908</v>
      </c>
      <c r="C8" s="37" t="s">
        <v>147</v>
      </c>
      <c r="D8" s="28"/>
      <c r="E8" s="31" t="s">
        <v>233</v>
      </c>
      <c r="F8" s="32" t="s">
        <v>75</v>
      </c>
      <c r="G8" s="33" t="s">
        <v>39</v>
      </c>
      <c r="H8" s="1" t="s">
        <v>47</v>
      </c>
      <c r="I8" s="1" t="s">
        <v>9</v>
      </c>
      <c r="J8" s="25" t="str">
        <f t="shared" si="0"/>
        <v>A</v>
      </c>
      <c r="K8" s="26">
        <f ca="1">VLOOKUP(F8,OFFSET(Hodnoc!$A$1:$C$28,0,IF(I8="Hory",0,IF(I8="Ledy",3,IF(I8="Písek",6,IF(I8="Skalky",9,IF(I8="Boulder",12,"chyba")))))),IF(J8="A",2,3),0)*VLOOKUP(G8,Hodnoc!$P$1:$Q$11,2,0)</f>
        <v>31.5</v>
      </c>
    </row>
    <row r="9" spans="1:11" ht="12.75">
      <c r="A9" s="1">
        <v>8</v>
      </c>
      <c r="B9" s="28">
        <v>39911</v>
      </c>
      <c r="C9" s="37" t="s">
        <v>142</v>
      </c>
      <c r="D9" s="28"/>
      <c r="E9" s="31" t="s">
        <v>168</v>
      </c>
      <c r="F9" s="32" t="s">
        <v>75</v>
      </c>
      <c r="G9" s="33" t="s">
        <v>40</v>
      </c>
      <c r="H9" s="1" t="s">
        <v>47</v>
      </c>
      <c r="I9" s="1" t="s">
        <v>9</v>
      </c>
      <c r="J9" s="25" t="str">
        <f t="shared" si="0"/>
        <v>A</v>
      </c>
      <c r="K9" s="26">
        <f ca="1">VLOOKUP(F9,OFFSET(Hodnoc!$A$1:$C$28,0,IF(I9="Hory",0,IF(I9="Ledy",3,IF(I9="Písek",6,IF(I9="Skalky",9,IF(I9="Boulder",12,"chyba")))))),IF(J9="A",2,3),0)*VLOOKUP(G9,Hodnoc!$P$1:$Q$11,2,0)</f>
        <v>31.5</v>
      </c>
    </row>
    <row r="10" spans="1:11" ht="12.75">
      <c r="A10" s="1">
        <v>9</v>
      </c>
      <c r="B10" s="28">
        <v>39911</v>
      </c>
      <c r="C10" s="37" t="s">
        <v>142</v>
      </c>
      <c r="D10" s="28"/>
      <c r="E10" s="31" t="s">
        <v>167</v>
      </c>
      <c r="F10" s="32" t="s">
        <v>74</v>
      </c>
      <c r="G10" s="33" t="s">
        <v>39</v>
      </c>
      <c r="H10" s="1" t="s">
        <v>47</v>
      </c>
      <c r="I10" s="1" t="s">
        <v>9</v>
      </c>
      <c r="J10" s="25" t="str">
        <f t="shared" si="0"/>
        <v>A</v>
      </c>
      <c r="K10" s="26">
        <f ca="1">VLOOKUP(F10,OFFSET(Hodnoc!$A$1:$C$28,0,IF(I10="Hory",0,IF(I10="Ledy",3,IF(I10="Písek",6,IF(I10="Skalky",9,IF(I10="Boulder",12,"chyba")))))),IF(J10="A",2,3),0)*VLOOKUP(G10,Hodnoc!$P$1:$Q$11,2,0)</f>
        <v>24</v>
      </c>
    </row>
    <row r="11" spans="1:11" ht="12.75">
      <c r="A11" s="1">
        <v>10</v>
      </c>
      <c r="B11" s="28">
        <v>39914</v>
      </c>
      <c r="C11" s="37" t="s">
        <v>142</v>
      </c>
      <c r="D11" s="28"/>
      <c r="E11" s="31" t="s">
        <v>188</v>
      </c>
      <c r="F11" s="32" t="s">
        <v>74</v>
      </c>
      <c r="G11" s="33" t="s">
        <v>38</v>
      </c>
      <c r="H11" s="1" t="s">
        <v>47</v>
      </c>
      <c r="I11" s="1" t="s">
        <v>9</v>
      </c>
      <c r="J11" s="25" t="str">
        <f t="shared" si="0"/>
        <v>A</v>
      </c>
      <c r="K11" s="26">
        <f ca="1">VLOOKUP(F11,OFFSET(Hodnoc!$A$1:$C$28,0,IF(I11="Hory",0,IF(I11="Ledy",3,IF(I11="Písek",6,IF(I11="Skalky",9,IF(I11="Boulder",12,"chyba")))))),IF(J11="A",2,3),0)*VLOOKUP(G11,Hodnoc!$P$1:$Q$11,2,0)</f>
        <v>28.8</v>
      </c>
    </row>
    <row r="12" spans="1:11" ht="12.75">
      <c r="A12" s="1">
        <v>11</v>
      </c>
      <c r="B12" s="28">
        <v>39914</v>
      </c>
      <c r="C12" s="37" t="s">
        <v>142</v>
      </c>
      <c r="D12" s="28"/>
      <c r="E12" s="31" t="s">
        <v>187</v>
      </c>
      <c r="F12" s="32">
        <v>6</v>
      </c>
      <c r="G12" s="33" t="s">
        <v>38</v>
      </c>
      <c r="H12" s="1" t="s">
        <v>47</v>
      </c>
      <c r="I12" s="1" t="s">
        <v>9</v>
      </c>
      <c r="J12" s="25" t="str">
        <f t="shared" si="0"/>
        <v>A</v>
      </c>
      <c r="K12" s="26">
        <f ca="1">VLOOKUP(F12,OFFSET(Hodnoc!$A$1:$C$28,0,IF(I12="Hory",0,IF(I12="Ledy",3,IF(I12="Písek",6,IF(I12="Skalky",9,IF(I12="Boulder",12,"chyba")))))),IF(J12="A",2,3),0)*VLOOKUP(G12,Hodnoc!$P$1:$Q$11,2,0)</f>
        <v>32.4</v>
      </c>
    </row>
    <row r="13" spans="1:11" ht="12.75">
      <c r="A13" s="1">
        <v>12</v>
      </c>
      <c r="B13" s="28">
        <v>39914</v>
      </c>
      <c r="C13" s="37" t="s">
        <v>142</v>
      </c>
      <c r="D13" s="28"/>
      <c r="E13" s="31" t="s">
        <v>214</v>
      </c>
      <c r="F13" s="32" t="s">
        <v>74</v>
      </c>
      <c r="G13" s="33" t="s">
        <v>39</v>
      </c>
      <c r="H13" s="1" t="s">
        <v>47</v>
      </c>
      <c r="I13" s="1" t="s">
        <v>9</v>
      </c>
      <c r="J13" s="25" t="str">
        <f t="shared" si="0"/>
        <v>A</v>
      </c>
      <c r="K13" s="26">
        <f ca="1">VLOOKUP(F13,OFFSET(Hodnoc!$A$1:$C$28,0,IF(I13="Hory",0,IF(I13="Ledy",3,IF(I13="Písek",6,IF(I13="Skalky",9,IF(I13="Boulder",12,"chyba")))))),IF(J13="A",2,3),0)*VLOOKUP(G13,Hodnoc!$P$1:$Q$11,2,0)</f>
        <v>24</v>
      </c>
    </row>
    <row r="14" spans="1:11" ht="12.75">
      <c r="A14" s="1">
        <v>13</v>
      </c>
      <c r="B14" s="28">
        <v>39914</v>
      </c>
      <c r="C14" s="37" t="s">
        <v>142</v>
      </c>
      <c r="D14" s="28"/>
      <c r="E14" s="31" t="s">
        <v>225</v>
      </c>
      <c r="F14" s="32" t="s">
        <v>73</v>
      </c>
      <c r="G14" s="33" t="s">
        <v>39</v>
      </c>
      <c r="H14" s="1" t="s">
        <v>47</v>
      </c>
      <c r="I14" s="1" t="s">
        <v>9</v>
      </c>
      <c r="J14" s="25" t="str">
        <f t="shared" si="0"/>
        <v>A</v>
      </c>
      <c r="K14" s="26">
        <f ca="1">VLOOKUP(F14,OFFSET(Hodnoc!$A$1:$C$28,0,IF(I14="Hory",0,IF(I14="Ledy",3,IF(I14="Písek",6,IF(I14="Skalky",9,IF(I14="Boulder",12,"chyba")))))),IF(J14="A",2,3),0)*VLOOKUP(G14,Hodnoc!$P$1:$Q$11,2,0)</f>
        <v>19.5</v>
      </c>
    </row>
    <row r="15" spans="1:11" ht="12.75">
      <c r="A15" s="1">
        <v>14</v>
      </c>
      <c r="B15" s="23">
        <v>39914</v>
      </c>
      <c r="C15" s="23" t="s">
        <v>142</v>
      </c>
      <c r="D15" s="23"/>
      <c r="E15" s="22" t="s">
        <v>234</v>
      </c>
      <c r="F15" s="27">
        <v>4</v>
      </c>
      <c r="G15" s="25" t="s">
        <v>39</v>
      </c>
      <c r="H15" s="1" t="s">
        <v>47</v>
      </c>
      <c r="I15" s="1" t="s">
        <v>9</v>
      </c>
      <c r="J15" s="25" t="str">
        <f t="shared" si="0"/>
        <v>A</v>
      </c>
      <c r="K15" s="26">
        <f ca="1">VLOOKUP(F15,OFFSET(Hodnoc!$A$1:$C$28,0,IF(I15="Hory",0,IF(I15="Ledy",3,IF(I15="Písek",6,IF(I15="Skalky",9,IF(I15="Boulder",12,"chyba")))))),IF(J15="A",2,3),0)*VLOOKUP(G15,Hodnoc!$P$1:$Q$11,2,0)</f>
        <v>9</v>
      </c>
    </row>
    <row r="16" spans="1:11" ht="12.75">
      <c r="A16" s="1">
        <v>15</v>
      </c>
      <c r="B16" s="23">
        <v>39919</v>
      </c>
      <c r="C16" s="23" t="s">
        <v>142</v>
      </c>
      <c r="D16" s="23"/>
      <c r="E16" s="22" t="s">
        <v>235</v>
      </c>
      <c r="F16" s="27" t="s">
        <v>75</v>
      </c>
      <c r="G16" s="25" t="s">
        <v>38</v>
      </c>
      <c r="H16" s="1" t="s">
        <v>47</v>
      </c>
      <c r="I16" s="1" t="s">
        <v>9</v>
      </c>
      <c r="J16" s="25" t="str">
        <f t="shared" si="0"/>
        <v>A</v>
      </c>
      <c r="K16" s="26">
        <f ca="1">VLOOKUP(F16,OFFSET(Hodnoc!$A$1:$C$28,0,IF(I16="Hory",0,IF(I16="Ledy",3,IF(I16="Písek",6,IF(I16="Skalky",9,IF(I16="Boulder",12,"chyba")))))),IF(J16="A",2,3),0)*VLOOKUP(G16,Hodnoc!$P$1:$Q$11,2,0)</f>
        <v>37.800000000000004</v>
      </c>
    </row>
    <row r="17" spans="1:11" ht="12.75">
      <c r="A17" s="1">
        <v>16</v>
      </c>
      <c r="B17" s="23">
        <v>39919</v>
      </c>
      <c r="C17" s="23" t="s">
        <v>142</v>
      </c>
      <c r="D17" s="23"/>
      <c r="E17" s="22" t="s">
        <v>218</v>
      </c>
      <c r="F17" s="27">
        <v>6</v>
      </c>
      <c r="G17" s="25" t="s">
        <v>39</v>
      </c>
      <c r="H17" s="1" t="s">
        <v>47</v>
      </c>
      <c r="I17" s="1" t="s">
        <v>9</v>
      </c>
      <c r="J17" s="25" t="str">
        <f t="shared" si="0"/>
        <v>A</v>
      </c>
      <c r="K17" s="26">
        <f ca="1">VLOOKUP(F17,OFFSET(Hodnoc!$A$1:$C$28,0,IF(I17="Hory",0,IF(I17="Ledy",3,IF(I17="Písek",6,IF(I17="Skalky",9,IF(I17="Boulder",12,"chyba")))))),IF(J17="A",2,3),0)*VLOOKUP(G17,Hodnoc!$P$1:$Q$11,2,0)</f>
        <v>27</v>
      </c>
    </row>
    <row r="18" spans="1:11" ht="12.75">
      <c r="A18" s="1">
        <v>17</v>
      </c>
      <c r="B18" s="23">
        <v>39919</v>
      </c>
      <c r="C18" s="23" t="s">
        <v>142</v>
      </c>
      <c r="D18" s="23"/>
      <c r="E18" s="22" t="s">
        <v>174</v>
      </c>
      <c r="F18" s="27" t="s">
        <v>76</v>
      </c>
      <c r="G18" s="25" t="s">
        <v>40</v>
      </c>
      <c r="H18" s="1" t="s">
        <v>47</v>
      </c>
      <c r="I18" s="1" t="s">
        <v>9</v>
      </c>
      <c r="J18" s="25" t="str">
        <f t="shared" si="0"/>
        <v>A</v>
      </c>
      <c r="K18" s="26">
        <f ca="1">VLOOKUP(F18,OFFSET(Hodnoc!$A$1:$C$28,0,IF(I18="Hory",0,IF(I18="Ledy",3,IF(I18="Písek",6,IF(I18="Skalky",9,IF(I18="Boulder",12,"chyba")))))),IF(J18="A",2,3),0)*VLOOKUP(G18,Hodnoc!$P$1:$Q$11,2,0)</f>
        <v>37.5</v>
      </c>
    </row>
    <row r="19" spans="1:11" ht="12.75">
      <c r="A19" s="1">
        <v>18</v>
      </c>
      <c r="B19" s="23">
        <v>39919</v>
      </c>
      <c r="C19" s="23" t="s">
        <v>142</v>
      </c>
      <c r="D19" s="23"/>
      <c r="E19" s="22" t="s">
        <v>225</v>
      </c>
      <c r="F19" s="27" t="s">
        <v>73</v>
      </c>
      <c r="G19" s="25" t="s">
        <v>39</v>
      </c>
      <c r="H19" s="1" t="s">
        <v>47</v>
      </c>
      <c r="I19" s="1" t="s">
        <v>9</v>
      </c>
      <c r="J19" s="25" t="str">
        <f t="shared" si="0"/>
        <v>A</v>
      </c>
      <c r="K19" s="26">
        <f ca="1">VLOOKUP(F19,OFFSET(Hodnoc!$A$1:$C$28,0,IF(I19="Hory",0,IF(I19="Ledy",3,IF(I19="Písek",6,IF(I19="Skalky",9,IF(I19="Boulder",12,"chyba")))))),IF(J19="A",2,3),0)*VLOOKUP(G19,Hodnoc!$P$1:$Q$11,2,0)</f>
        <v>19.5</v>
      </c>
    </row>
    <row r="20" spans="1:11" ht="12.75">
      <c r="A20" s="1">
        <v>19</v>
      </c>
      <c r="B20" s="23">
        <v>39919</v>
      </c>
      <c r="C20" s="23" t="s">
        <v>142</v>
      </c>
      <c r="D20" s="23"/>
      <c r="E20" s="22" t="s">
        <v>215</v>
      </c>
      <c r="F20" s="24">
        <v>7</v>
      </c>
      <c r="G20" s="25" t="s">
        <v>5</v>
      </c>
      <c r="H20" s="1" t="s">
        <v>47</v>
      </c>
      <c r="I20" s="1" t="s">
        <v>9</v>
      </c>
      <c r="J20" s="25" t="str">
        <f t="shared" si="0"/>
        <v>B</v>
      </c>
      <c r="K20" s="26">
        <f ca="1">VLOOKUP(F20,OFFSET(Hodnoc!$A$1:$C$28,0,IF(I20="Hory",0,IF(I20="Ledy",3,IF(I20="Písek",6,IF(I20="Skalky",9,IF(I20="Boulder",12,"chyba")))))),IF(J20="A",2,3),0)*VLOOKUP(G20,Hodnoc!$P$1:$Q$11,2,0)</f>
        <v>18.2</v>
      </c>
    </row>
    <row r="21" spans="1:11" ht="12.75">
      <c r="A21" s="1">
        <v>20</v>
      </c>
      <c r="B21" s="56"/>
      <c r="C21" s="56" t="s">
        <v>227</v>
      </c>
      <c r="D21" s="56" t="s">
        <v>311</v>
      </c>
      <c r="E21" s="57" t="s">
        <v>315</v>
      </c>
      <c r="F21" s="58">
        <v>5</v>
      </c>
      <c r="G21" s="59" t="s">
        <v>39</v>
      </c>
      <c r="H21" s="60" t="s">
        <v>47</v>
      </c>
      <c r="I21" s="60" t="s">
        <v>9</v>
      </c>
      <c r="J21" s="25" t="str">
        <f t="shared" si="0"/>
        <v>A</v>
      </c>
      <c r="K21" s="26">
        <f ca="1">VLOOKUP(F21,OFFSET(Hodnoc!$A$1:$C$28,0,IF(I21="Hory",0,IF(I21="Ledy",3,IF(I21="Písek",6,IF(I21="Skalky",9,IF(I21="Boulder",12,"chyba")))))),IF(J21="A",2,3),0)*VLOOKUP(G21,Hodnoc!$P$1:$Q$11,2,0)</f>
        <v>16.5</v>
      </c>
    </row>
    <row r="22" spans="1:11" ht="12.75">
      <c r="A22" s="1">
        <v>21</v>
      </c>
      <c r="B22" s="56"/>
      <c r="C22" s="56" t="s">
        <v>227</v>
      </c>
      <c r="D22" s="56" t="s">
        <v>311</v>
      </c>
      <c r="E22" s="57" t="s">
        <v>510</v>
      </c>
      <c r="F22" s="58" t="s">
        <v>76</v>
      </c>
      <c r="G22" s="59" t="s">
        <v>39</v>
      </c>
      <c r="H22" s="60" t="s">
        <v>47</v>
      </c>
      <c r="I22" s="60" t="s">
        <v>9</v>
      </c>
      <c r="J22" s="25" t="str">
        <f t="shared" si="0"/>
        <v>A</v>
      </c>
      <c r="K22" s="26">
        <f ca="1">VLOOKUP(F22,OFFSET(Hodnoc!$A$1:$C$28,0,IF(I22="Hory",0,IF(I22="Ledy",3,IF(I22="Písek",6,IF(I22="Skalky",9,IF(I22="Boulder",12,"chyba")))))),IF(J22="A",2,3),0)*VLOOKUP(G22,Hodnoc!$P$1:$Q$11,2,0)</f>
        <v>37.5</v>
      </c>
    </row>
    <row r="23" spans="1:11" ht="12.75">
      <c r="A23" s="1">
        <v>22</v>
      </c>
      <c r="B23" s="56"/>
      <c r="C23" s="56" t="s">
        <v>227</v>
      </c>
      <c r="D23" s="56" t="s">
        <v>311</v>
      </c>
      <c r="E23" s="57" t="s">
        <v>511</v>
      </c>
      <c r="F23" s="58" t="s">
        <v>74</v>
      </c>
      <c r="G23" s="59" t="s">
        <v>39</v>
      </c>
      <c r="H23" s="60" t="s">
        <v>47</v>
      </c>
      <c r="I23" s="60" t="s">
        <v>9</v>
      </c>
      <c r="J23" s="25" t="str">
        <f t="shared" si="0"/>
        <v>A</v>
      </c>
      <c r="K23" s="26">
        <f ca="1">VLOOKUP(F23,OFFSET(Hodnoc!$A$1:$C$28,0,IF(I23="Hory",0,IF(I23="Ledy",3,IF(I23="Písek",6,IF(I23="Skalky",9,IF(I23="Boulder",12,"chyba")))))),IF(J23="A",2,3),0)*VLOOKUP(G23,Hodnoc!$P$1:$Q$11,2,0)</f>
        <v>24</v>
      </c>
    </row>
    <row r="24" spans="1:11" ht="12.75">
      <c r="A24" s="1">
        <v>23</v>
      </c>
      <c r="B24" s="56"/>
      <c r="C24" s="56" t="s">
        <v>227</v>
      </c>
      <c r="D24" s="56" t="s">
        <v>311</v>
      </c>
      <c r="E24" s="61" t="s">
        <v>512</v>
      </c>
      <c r="F24" s="58" t="s">
        <v>75</v>
      </c>
      <c r="G24" s="59" t="s">
        <v>38</v>
      </c>
      <c r="H24" s="60" t="s">
        <v>47</v>
      </c>
      <c r="I24" s="60" t="s">
        <v>9</v>
      </c>
      <c r="J24" s="25" t="str">
        <f t="shared" si="0"/>
        <v>A</v>
      </c>
      <c r="K24" s="26">
        <f ca="1">VLOOKUP(F24,OFFSET(Hodnoc!$A$1:$C$28,0,IF(I24="Hory",0,IF(I24="Ledy",3,IF(I24="Písek",6,IF(I24="Skalky",9,IF(I24="Boulder",12,"chyba")))))),IF(J24="A",2,3),0)*VLOOKUP(G24,Hodnoc!$P$1:$Q$11,2,0)</f>
        <v>37.800000000000004</v>
      </c>
    </row>
    <row r="25" spans="1:11" ht="12.75">
      <c r="A25" s="1">
        <v>24</v>
      </c>
      <c r="B25" s="56"/>
      <c r="C25" s="56" t="s">
        <v>227</v>
      </c>
      <c r="D25" s="56" t="s">
        <v>513</v>
      </c>
      <c r="E25" s="57" t="s">
        <v>514</v>
      </c>
      <c r="F25" s="58" t="s">
        <v>75</v>
      </c>
      <c r="G25" s="59" t="s">
        <v>40</v>
      </c>
      <c r="H25" s="60" t="s">
        <v>47</v>
      </c>
      <c r="I25" s="60" t="s">
        <v>9</v>
      </c>
      <c r="J25" s="25" t="str">
        <f t="shared" si="0"/>
        <v>A</v>
      </c>
      <c r="K25" s="26">
        <f ca="1">VLOOKUP(F25,OFFSET(Hodnoc!$A$1:$C$28,0,IF(I25="Hory",0,IF(I25="Ledy",3,IF(I25="Písek",6,IF(I25="Skalky",9,IF(I25="Boulder",12,"chyba")))))),IF(J25="A",2,3),0)*VLOOKUP(G25,Hodnoc!$P$1:$Q$11,2,0)</f>
        <v>31.5</v>
      </c>
    </row>
    <row r="26" spans="1:11" ht="12.75">
      <c r="A26" s="1">
        <v>25</v>
      </c>
      <c r="B26" s="56">
        <v>39936</v>
      </c>
      <c r="C26" s="56" t="s">
        <v>515</v>
      </c>
      <c r="D26" s="56"/>
      <c r="E26" s="57" t="s">
        <v>516</v>
      </c>
      <c r="F26" s="62" t="s">
        <v>73</v>
      </c>
      <c r="G26" s="59" t="s">
        <v>38</v>
      </c>
      <c r="H26" s="60" t="s">
        <v>47</v>
      </c>
      <c r="I26" s="60" t="s">
        <v>9</v>
      </c>
      <c r="J26" s="25" t="str">
        <f t="shared" si="0"/>
        <v>A</v>
      </c>
      <c r="K26" s="26">
        <f ca="1">VLOOKUP(F26,OFFSET(Hodnoc!$A$1:$C$28,0,IF(I26="Hory",0,IF(I26="Ledy",3,IF(I26="Písek",6,IF(I26="Skalky",9,IF(I26="Boulder",12,"chyba")))))),IF(J26="A",2,3),0)*VLOOKUP(G26,Hodnoc!$P$1:$Q$11,2,0)</f>
        <v>23.400000000000002</v>
      </c>
    </row>
    <row r="27" spans="1:11" ht="12.75">
      <c r="A27" s="1">
        <v>26</v>
      </c>
      <c r="B27" s="56">
        <v>39936</v>
      </c>
      <c r="C27" s="56" t="s">
        <v>515</v>
      </c>
      <c r="D27" s="63"/>
      <c r="E27" s="57" t="s">
        <v>516</v>
      </c>
      <c r="F27" s="64" t="s">
        <v>74</v>
      </c>
      <c r="G27" s="59" t="s">
        <v>38</v>
      </c>
      <c r="H27" s="60" t="s">
        <v>47</v>
      </c>
      <c r="I27" s="60" t="s">
        <v>9</v>
      </c>
      <c r="J27" s="25" t="str">
        <f t="shared" si="0"/>
        <v>A</v>
      </c>
      <c r="K27" s="26">
        <f ca="1">VLOOKUP(F27,OFFSET(Hodnoc!$A$1:$C$28,0,IF(I27="Hory",0,IF(I27="Ledy",3,IF(I27="Písek",6,IF(I27="Skalky",9,IF(I27="Boulder",12,"chyba")))))),IF(J27="A",2,3),0)*VLOOKUP(G27,Hodnoc!$P$1:$Q$11,2,0)</f>
        <v>28.8</v>
      </c>
    </row>
    <row r="28" spans="1:11" ht="12.75">
      <c r="A28" s="1">
        <v>27</v>
      </c>
      <c r="B28" s="56">
        <v>39936</v>
      </c>
      <c r="C28" s="56" t="s">
        <v>515</v>
      </c>
      <c r="D28" s="63"/>
      <c r="E28" s="57" t="s">
        <v>516</v>
      </c>
      <c r="F28" s="62" t="s">
        <v>74</v>
      </c>
      <c r="G28" s="59" t="s">
        <v>38</v>
      </c>
      <c r="H28" s="60" t="s">
        <v>47</v>
      </c>
      <c r="I28" s="60" t="s">
        <v>9</v>
      </c>
      <c r="J28" s="25" t="str">
        <f t="shared" si="0"/>
        <v>A</v>
      </c>
      <c r="K28" s="26">
        <f ca="1">VLOOKUP(F28,OFFSET(Hodnoc!$A$1:$C$28,0,IF(I28="Hory",0,IF(I28="Ledy",3,IF(I28="Písek",6,IF(I28="Skalky",9,IF(I28="Boulder",12,"chyba")))))),IF(J28="A",2,3),0)*VLOOKUP(G28,Hodnoc!$P$1:$Q$11,2,0)</f>
        <v>28.8</v>
      </c>
    </row>
    <row r="29" spans="1:11" ht="12.75">
      <c r="A29" s="1">
        <v>28</v>
      </c>
      <c r="B29" s="56">
        <v>39936</v>
      </c>
      <c r="C29" s="56" t="s">
        <v>515</v>
      </c>
      <c r="D29" s="63"/>
      <c r="E29" s="57" t="s">
        <v>516</v>
      </c>
      <c r="F29" s="62" t="s">
        <v>75</v>
      </c>
      <c r="G29" s="59" t="s">
        <v>38</v>
      </c>
      <c r="H29" s="60" t="s">
        <v>47</v>
      </c>
      <c r="I29" s="60" t="s">
        <v>9</v>
      </c>
      <c r="J29" s="25" t="str">
        <f t="shared" si="0"/>
        <v>A</v>
      </c>
      <c r="K29" s="26">
        <f ca="1">VLOOKUP(F29,OFFSET(Hodnoc!$A$1:$C$28,0,IF(I29="Hory",0,IF(I29="Ledy",3,IF(I29="Písek",6,IF(I29="Skalky",9,IF(I29="Boulder",12,"chyba")))))),IF(J29="A",2,3),0)*VLOOKUP(G29,Hodnoc!$P$1:$Q$11,2,0)</f>
        <v>37.800000000000004</v>
      </c>
    </row>
    <row r="30" spans="1:11" ht="12.75">
      <c r="A30" s="1">
        <v>29</v>
      </c>
      <c r="B30" s="56">
        <v>39942</v>
      </c>
      <c r="C30" s="65" t="s">
        <v>517</v>
      </c>
      <c r="D30" s="63" t="s">
        <v>518</v>
      </c>
      <c r="E30" s="57" t="s">
        <v>516</v>
      </c>
      <c r="F30" s="62" t="s">
        <v>73</v>
      </c>
      <c r="G30" s="59" t="s">
        <v>38</v>
      </c>
      <c r="H30" s="60" t="s">
        <v>47</v>
      </c>
      <c r="I30" s="60" t="s">
        <v>9</v>
      </c>
      <c r="J30" s="25" t="str">
        <f t="shared" si="0"/>
        <v>A</v>
      </c>
      <c r="K30" s="26">
        <f ca="1">VLOOKUP(F30,OFFSET(Hodnoc!$A$1:$C$28,0,IF(I30="Hory",0,IF(I30="Ledy",3,IF(I30="Písek",6,IF(I30="Skalky",9,IF(I30="Boulder",12,"chyba")))))),IF(J30="A",2,3),0)*VLOOKUP(G30,Hodnoc!$P$1:$Q$11,2,0)</f>
        <v>23.400000000000002</v>
      </c>
    </row>
    <row r="31" spans="1:11" ht="12.75">
      <c r="A31" s="1">
        <v>30</v>
      </c>
      <c r="B31" s="56">
        <v>39942</v>
      </c>
      <c r="C31" s="65" t="s">
        <v>517</v>
      </c>
      <c r="D31" s="63" t="s">
        <v>518</v>
      </c>
      <c r="E31" s="57" t="s">
        <v>516</v>
      </c>
      <c r="F31" s="62" t="s">
        <v>73</v>
      </c>
      <c r="G31" s="59" t="s">
        <v>38</v>
      </c>
      <c r="H31" s="60" t="s">
        <v>47</v>
      </c>
      <c r="I31" s="60" t="s">
        <v>9</v>
      </c>
      <c r="J31" s="25" t="str">
        <f t="shared" si="0"/>
        <v>A</v>
      </c>
      <c r="K31" s="26">
        <f ca="1">VLOOKUP(F31,OFFSET(Hodnoc!$A$1:$C$28,0,IF(I31="Hory",0,IF(I31="Ledy",3,IF(I31="Písek",6,IF(I31="Skalky",9,IF(I31="Boulder",12,"chyba")))))),IF(J31="A",2,3),0)*VLOOKUP(G31,Hodnoc!$P$1:$Q$11,2,0)</f>
        <v>23.400000000000002</v>
      </c>
    </row>
    <row r="32" spans="1:11" ht="12.75">
      <c r="A32" s="1">
        <v>31</v>
      </c>
      <c r="B32" s="56">
        <v>39942</v>
      </c>
      <c r="C32" s="65" t="s">
        <v>517</v>
      </c>
      <c r="D32" s="63" t="s">
        <v>518</v>
      </c>
      <c r="E32" s="57" t="s">
        <v>516</v>
      </c>
      <c r="F32" s="62" t="s">
        <v>74</v>
      </c>
      <c r="G32" s="59" t="s">
        <v>38</v>
      </c>
      <c r="H32" s="60" t="s">
        <v>47</v>
      </c>
      <c r="I32" s="60" t="s">
        <v>9</v>
      </c>
      <c r="J32" s="25" t="str">
        <f t="shared" si="0"/>
        <v>A</v>
      </c>
      <c r="K32" s="26">
        <f ca="1">VLOOKUP(F32,OFFSET(Hodnoc!$A$1:$C$28,0,IF(I32="Hory",0,IF(I32="Ledy",3,IF(I32="Písek",6,IF(I32="Skalky",9,IF(I32="Boulder",12,"chyba")))))),IF(J32="A",2,3),0)*VLOOKUP(G32,Hodnoc!$P$1:$Q$11,2,0)</f>
        <v>28.8</v>
      </c>
    </row>
    <row r="33" spans="1:11" ht="12.75">
      <c r="A33" s="1">
        <v>32</v>
      </c>
      <c r="B33" s="56">
        <v>39942</v>
      </c>
      <c r="C33" s="65" t="s">
        <v>517</v>
      </c>
      <c r="D33" s="63" t="s">
        <v>518</v>
      </c>
      <c r="E33" s="57" t="s">
        <v>516</v>
      </c>
      <c r="F33" s="62" t="s">
        <v>74</v>
      </c>
      <c r="G33" s="59" t="s">
        <v>38</v>
      </c>
      <c r="H33" s="60" t="s">
        <v>47</v>
      </c>
      <c r="I33" s="60" t="s">
        <v>9</v>
      </c>
      <c r="J33" s="25" t="str">
        <f t="shared" si="0"/>
        <v>A</v>
      </c>
      <c r="K33" s="26">
        <f ca="1">VLOOKUP(F33,OFFSET(Hodnoc!$A$1:$C$28,0,IF(I33="Hory",0,IF(I33="Ledy",3,IF(I33="Písek",6,IF(I33="Skalky",9,IF(I33="Boulder",12,"chyba")))))),IF(J33="A",2,3),0)*VLOOKUP(G33,Hodnoc!$P$1:$Q$11,2,0)</f>
        <v>28.8</v>
      </c>
    </row>
    <row r="34" spans="1:11" ht="12.75">
      <c r="A34" s="1">
        <v>33</v>
      </c>
      <c r="B34" s="56">
        <v>39949</v>
      </c>
      <c r="C34" s="66" t="s">
        <v>142</v>
      </c>
      <c r="D34" s="66" t="s">
        <v>237</v>
      </c>
      <c r="E34" s="67" t="s">
        <v>238</v>
      </c>
      <c r="F34" s="68">
        <v>6</v>
      </c>
      <c r="G34" s="69" t="s">
        <v>39</v>
      </c>
      <c r="H34" s="60" t="s">
        <v>47</v>
      </c>
      <c r="I34" s="60" t="s">
        <v>9</v>
      </c>
      <c r="J34" s="25" t="str">
        <f t="shared" si="0"/>
        <v>A</v>
      </c>
      <c r="K34" s="26">
        <f ca="1">VLOOKUP(F34,OFFSET(Hodnoc!$A$1:$C$28,0,IF(I34="Hory",0,IF(I34="Ledy",3,IF(I34="Písek",6,IF(I34="Skalky",9,IF(I34="Boulder",12,"chyba")))))),IF(J34="A",2,3),0)*VLOOKUP(G34,Hodnoc!$P$1:$Q$11,2,0)</f>
        <v>27</v>
      </c>
    </row>
    <row r="35" spans="1:11" ht="12.75">
      <c r="A35" s="1">
        <v>34</v>
      </c>
      <c r="B35" s="56">
        <v>39949</v>
      </c>
      <c r="C35" s="66" t="s">
        <v>142</v>
      </c>
      <c r="D35" s="66" t="s">
        <v>519</v>
      </c>
      <c r="E35" s="67" t="s">
        <v>427</v>
      </c>
      <c r="F35" s="68" t="s">
        <v>55</v>
      </c>
      <c r="G35" s="69" t="s">
        <v>39</v>
      </c>
      <c r="H35" s="60" t="s">
        <v>47</v>
      </c>
      <c r="I35" s="60" t="s">
        <v>9</v>
      </c>
      <c r="J35" s="25" t="str">
        <f t="shared" si="0"/>
        <v>A</v>
      </c>
      <c r="K35" s="26">
        <f ca="1">VLOOKUP(F35,OFFSET(Hodnoc!$A$1:$C$28,0,IF(I35="Hory",0,IF(I35="Ledy",3,IF(I35="Písek",6,IF(I35="Skalky",9,IF(I35="Boulder",12,"chyba")))))),IF(J35="A",2,3),0)*VLOOKUP(G35,Hodnoc!$P$1:$Q$11,2,0)</f>
        <v>12</v>
      </c>
    </row>
    <row r="36" spans="1:11" ht="12.75">
      <c r="A36" s="1">
        <v>35</v>
      </c>
      <c r="B36" s="56">
        <v>39949</v>
      </c>
      <c r="C36" s="66" t="s">
        <v>142</v>
      </c>
      <c r="D36" s="66" t="s">
        <v>520</v>
      </c>
      <c r="E36" s="67" t="s">
        <v>428</v>
      </c>
      <c r="F36" s="68">
        <v>6</v>
      </c>
      <c r="G36" s="69" t="s">
        <v>39</v>
      </c>
      <c r="H36" s="60" t="s">
        <v>47</v>
      </c>
      <c r="I36" s="60" t="s">
        <v>9</v>
      </c>
      <c r="J36" s="25" t="str">
        <f t="shared" si="0"/>
        <v>A</v>
      </c>
      <c r="K36" s="26">
        <f ca="1">VLOOKUP(F36,OFFSET(Hodnoc!$A$1:$C$28,0,IF(I36="Hory",0,IF(I36="Ledy",3,IF(I36="Písek",6,IF(I36="Skalky",9,IF(I36="Boulder",12,"chyba")))))),IF(J36="A",2,3),0)*VLOOKUP(G36,Hodnoc!$P$1:$Q$11,2,0)</f>
        <v>27</v>
      </c>
    </row>
    <row r="37" spans="1:11" ht="12.75">
      <c r="A37" s="1">
        <v>36</v>
      </c>
      <c r="B37" s="56">
        <v>39949</v>
      </c>
      <c r="C37" s="66" t="s">
        <v>142</v>
      </c>
      <c r="D37" s="66" t="s">
        <v>521</v>
      </c>
      <c r="E37" s="67" t="s">
        <v>522</v>
      </c>
      <c r="F37" s="70" t="s">
        <v>70</v>
      </c>
      <c r="G37" s="69" t="s">
        <v>39</v>
      </c>
      <c r="H37" s="60" t="s">
        <v>47</v>
      </c>
      <c r="I37" s="60" t="s">
        <v>9</v>
      </c>
      <c r="J37" s="25" t="str">
        <f t="shared" si="0"/>
        <v>A</v>
      </c>
      <c r="K37" s="26">
        <f ca="1">VLOOKUP(F37,OFFSET(Hodnoc!$A$1:$C$28,0,IF(I37="Hory",0,IF(I37="Ledy",3,IF(I37="Písek",6,IF(I37="Skalky",9,IF(I37="Boulder",12,"chyba")))))),IF(J37="A",2,3),0)*VLOOKUP(G37,Hodnoc!$P$1:$Q$11,2,0)</f>
        <v>6</v>
      </c>
    </row>
    <row r="38" spans="1:11" ht="12.75">
      <c r="A38" s="1">
        <v>37</v>
      </c>
      <c r="B38" s="56">
        <v>39949</v>
      </c>
      <c r="C38" s="66" t="s">
        <v>142</v>
      </c>
      <c r="D38" s="66" t="s">
        <v>521</v>
      </c>
      <c r="E38" s="67" t="s">
        <v>435</v>
      </c>
      <c r="F38" s="68">
        <v>4</v>
      </c>
      <c r="G38" s="69" t="s">
        <v>39</v>
      </c>
      <c r="H38" s="60" t="s">
        <v>47</v>
      </c>
      <c r="I38" s="60" t="s">
        <v>9</v>
      </c>
      <c r="J38" s="25" t="str">
        <f t="shared" si="0"/>
        <v>A</v>
      </c>
      <c r="K38" s="26">
        <f ca="1">VLOOKUP(F38,OFFSET(Hodnoc!$A$1:$C$28,0,IF(I38="Hory",0,IF(I38="Ledy",3,IF(I38="Písek",6,IF(I38="Skalky",9,IF(I38="Boulder",12,"chyba")))))),IF(J38="A",2,3),0)*VLOOKUP(G38,Hodnoc!$P$1:$Q$11,2,0)</f>
        <v>9</v>
      </c>
    </row>
    <row r="39" spans="1:11" ht="12.75">
      <c r="A39" s="1">
        <v>38</v>
      </c>
      <c r="B39" s="56">
        <v>39949</v>
      </c>
      <c r="C39" s="66" t="s">
        <v>142</v>
      </c>
      <c r="D39" s="63" t="s">
        <v>209</v>
      </c>
      <c r="E39" s="67" t="s">
        <v>455</v>
      </c>
      <c r="F39" s="68" t="s">
        <v>73</v>
      </c>
      <c r="G39" s="69" t="s">
        <v>39</v>
      </c>
      <c r="H39" s="60" t="s">
        <v>47</v>
      </c>
      <c r="I39" s="60" t="s">
        <v>9</v>
      </c>
      <c r="J39" s="25" t="str">
        <f t="shared" si="0"/>
        <v>A</v>
      </c>
      <c r="K39" s="26">
        <f ca="1">VLOOKUP(F39,OFFSET(Hodnoc!$A$1:$C$28,0,IF(I39="Hory",0,IF(I39="Ledy",3,IF(I39="Písek",6,IF(I39="Skalky",9,IF(I39="Boulder",12,"chyba")))))),IF(J39="A",2,3),0)*VLOOKUP(G39,Hodnoc!$P$1:$Q$11,2,0)</f>
        <v>19.5</v>
      </c>
    </row>
    <row r="40" spans="1:11" ht="12.75">
      <c r="A40" s="1">
        <v>39</v>
      </c>
      <c r="B40" s="56">
        <v>39949</v>
      </c>
      <c r="C40" s="66" t="s">
        <v>142</v>
      </c>
      <c r="D40" s="63" t="s">
        <v>523</v>
      </c>
      <c r="E40" s="57" t="s">
        <v>458</v>
      </c>
      <c r="F40" s="68">
        <v>5</v>
      </c>
      <c r="G40" s="69" t="s">
        <v>39</v>
      </c>
      <c r="H40" s="60" t="s">
        <v>47</v>
      </c>
      <c r="I40" s="60" t="s">
        <v>9</v>
      </c>
      <c r="J40" s="25" t="str">
        <f t="shared" si="0"/>
        <v>A</v>
      </c>
      <c r="K40" s="26">
        <f ca="1">VLOOKUP(F40,OFFSET(Hodnoc!$A$1:$C$28,0,IF(I40="Hory",0,IF(I40="Ledy",3,IF(I40="Písek",6,IF(I40="Skalky",9,IF(I40="Boulder",12,"chyba")))))),IF(J40="A",2,3),0)*VLOOKUP(G40,Hodnoc!$P$1:$Q$11,2,0)</f>
        <v>16.5</v>
      </c>
    </row>
    <row r="41" spans="1:11" ht="12.75">
      <c r="A41" s="1">
        <v>40</v>
      </c>
      <c r="B41" s="56">
        <v>39949</v>
      </c>
      <c r="C41" s="66" t="s">
        <v>142</v>
      </c>
      <c r="D41" s="63" t="s">
        <v>318</v>
      </c>
      <c r="E41" s="71" t="s">
        <v>182</v>
      </c>
      <c r="F41" s="72">
        <v>6</v>
      </c>
      <c r="G41" s="69" t="s">
        <v>39</v>
      </c>
      <c r="H41" s="60" t="s">
        <v>47</v>
      </c>
      <c r="I41" s="60" t="s">
        <v>9</v>
      </c>
      <c r="J41" s="25" t="str">
        <f t="shared" si="0"/>
        <v>A</v>
      </c>
      <c r="K41" s="26">
        <f ca="1">VLOOKUP(F41,OFFSET(Hodnoc!$A$1:$C$28,0,IF(I41="Hory",0,IF(I41="Ledy",3,IF(I41="Písek",6,IF(I41="Skalky",9,IF(I41="Boulder",12,"chyba")))))),IF(J41="A",2,3),0)*VLOOKUP(G41,Hodnoc!$P$1:$Q$11,2,0)</f>
        <v>27</v>
      </c>
    </row>
    <row r="42" spans="1:11" ht="12.75">
      <c r="A42" s="1">
        <v>41</v>
      </c>
      <c r="B42" s="56">
        <v>39949</v>
      </c>
      <c r="C42" s="66" t="s">
        <v>142</v>
      </c>
      <c r="D42" s="63" t="s">
        <v>318</v>
      </c>
      <c r="E42" s="71" t="s">
        <v>222</v>
      </c>
      <c r="F42" s="72">
        <v>6</v>
      </c>
      <c r="G42" s="69" t="s">
        <v>39</v>
      </c>
      <c r="H42" s="60" t="s">
        <v>47</v>
      </c>
      <c r="I42" s="60" t="s">
        <v>9</v>
      </c>
      <c r="J42" s="25" t="str">
        <f t="shared" si="0"/>
        <v>A</v>
      </c>
      <c r="K42" s="26">
        <f ca="1">VLOOKUP(F42,OFFSET(Hodnoc!$A$1:$C$28,0,IF(I42="Hory",0,IF(I42="Ledy",3,IF(I42="Písek",6,IF(I42="Skalky",9,IF(I42="Boulder",12,"chyba")))))),IF(J42="A",2,3),0)*VLOOKUP(G42,Hodnoc!$P$1:$Q$11,2,0)</f>
        <v>27</v>
      </c>
    </row>
    <row r="43" spans="1:11" ht="12.75">
      <c r="A43" s="1">
        <v>42</v>
      </c>
      <c r="B43" s="56">
        <v>39949</v>
      </c>
      <c r="C43" s="66" t="s">
        <v>142</v>
      </c>
      <c r="D43" s="63" t="s">
        <v>524</v>
      </c>
      <c r="E43" s="71" t="s">
        <v>225</v>
      </c>
      <c r="F43" s="72" t="s">
        <v>73</v>
      </c>
      <c r="G43" s="69" t="s">
        <v>39</v>
      </c>
      <c r="H43" s="60" t="s">
        <v>47</v>
      </c>
      <c r="I43" s="60" t="s">
        <v>9</v>
      </c>
      <c r="J43" s="25" t="str">
        <f t="shared" si="0"/>
        <v>A</v>
      </c>
      <c r="K43" s="26">
        <f ca="1">VLOOKUP(F43,OFFSET(Hodnoc!$A$1:$C$28,0,IF(I43="Hory",0,IF(I43="Ledy",3,IF(I43="Písek",6,IF(I43="Skalky",9,IF(I43="Boulder",12,"chyba")))))),IF(J43="A",2,3),0)*VLOOKUP(G43,Hodnoc!$P$1:$Q$11,2,0)</f>
        <v>19.5</v>
      </c>
    </row>
    <row r="44" spans="1:11" ht="12.75">
      <c r="A44" s="1">
        <v>43</v>
      </c>
      <c r="B44" s="56">
        <v>39949</v>
      </c>
      <c r="C44" s="66" t="s">
        <v>142</v>
      </c>
      <c r="D44" s="63" t="s">
        <v>525</v>
      </c>
      <c r="E44" s="71" t="s">
        <v>234</v>
      </c>
      <c r="F44" s="72">
        <v>3</v>
      </c>
      <c r="G44" s="69" t="s">
        <v>39</v>
      </c>
      <c r="H44" s="60" t="s">
        <v>47</v>
      </c>
      <c r="I44" s="60" t="s">
        <v>9</v>
      </c>
      <c r="J44" s="25" t="str">
        <f t="shared" si="0"/>
        <v>A</v>
      </c>
      <c r="K44" s="26">
        <f ca="1">VLOOKUP(F44,OFFSET(Hodnoc!$A$1:$C$28,0,IF(I44="Hory",0,IF(I44="Ledy",3,IF(I44="Písek",6,IF(I44="Skalky",9,IF(I44="Boulder",12,"chyba")))))),IF(J44="A",2,3),0)*VLOOKUP(G44,Hodnoc!$P$1:$Q$11,2,0)</f>
        <v>4.5</v>
      </c>
    </row>
    <row r="45" spans="1:11" ht="12.75">
      <c r="A45" s="1">
        <v>44</v>
      </c>
      <c r="B45" s="56">
        <v>39954</v>
      </c>
      <c r="C45" s="66" t="s">
        <v>302</v>
      </c>
      <c r="D45" s="66" t="s">
        <v>526</v>
      </c>
      <c r="E45" s="67" t="s">
        <v>527</v>
      </c>
      <c r="F45" s="68">
        <v>5</v>
      </c>
      <c r="G45" s="69" t="s">
        <v>38</v>
      </c>
      <c r="H45" s="60" t="s">
        <v>47</v>
      </c>
      <c r="I45" s="60" t="s">
        <v>9</v>
      </c>
      <c r="J45" s="25" t="str">
        <f t="shared" si="0"/>
        <v>A</v>
      </c>
      <c r="K45" s="26">
        <f ca="1">VLOOKUP(F45,OFFSET(Hodnoc!$A$1:$C$28,0,IF(I45="Hory",0,IF(I45="Ledy",3,IF(I45="Písek",6,IF(I45="Skalky",9,IF(I45="Boulder",12,"chyba")))))),IF(J45="A",2,3),0)*VLOOKUP(G45,Hodnoc!$P$1:$Q$11,2,0)</f>
        <v>19.8</v>
      </c>
    </row>
    <row r="46" spans="1:11" ht="12.75">
      <c r="A46" s="1">
        <v>45</v>
      </c>
      <c r="B46" s="56">
        <v>39954</v>
      </c>
      <c r="C46" s="66" t="s">
        <v>302</v>
      </c>
      <c r="D46" s="66" t="s">
        <v>526</v>
      </c>
      <c r="E46" s="67" t="s">
        <v>306</v>
      </c>
      <c r="F46" s="68" t="s">
        <v>75</v>
      </c>
      <c r="G46" s="69" t="s">
        <v>40</v>
      </c>
      <c r="H46" s="60" t="s">
        <v>47</v>
      </c>
      <c r="I46" s="60" t="s">
        <v>9</v>
      </c>
      <c r="J46" s="25" t="str">
        <f t="shared" si="0"/>
        <v>A</v>
      </c>
      <c r="K46" s="26">
        <f ca="1">VLOOKUP(F46,OFFSET(Hodnoc!$A$1:$C$28,0,IF(I46="Hory",0,IF(I46="Ledy",3,IF(I46="Písek",6,IF(I46="Skalky",9,IF(I46="Boulder",12,"chyba")))))),IF(J46="A",2,3),0)*VLOOKUP(G46,Hodnoc!$P$1:$Q$11,2,0)</f>
        <v>31.5</v>
      </c>
    </row>
    <row r="47" spans="1:11" ht="12.75">
      <c r="A47" s="1">
        <v>46</v>
      </c>
      <c r="B47" s="56">
        <v>39954</v>
      </c>
      <c r="C47" s="66" t="s">
        <v>302</v>
      </c>
      <c r="D47" s="66" t="s">
        <v>526</v>
      </c>
      <c r="E47" s="67" t="s">
        <v>528</v>
      </c>
      <c r="F47" s="68" t="s">
        <v>75</v>
      </c>
      <c r="G47" s="69" t="s">
        <v>40</v>
      </c>
      <c r="H47" s="60" t="s">
        <v>47</v>
      </c>
      <c r="I47" s="60" t="s">
        <v>9</v>
      </c>
      <c r="J47" s="25" t="str">
        <f t="shared" si="0"/>
        <v>A</v>
      </c>
      <c r="K47" s="26">
        <f ca="1">VLOOKUP(F47,OFFSET(Hodnoc!$A$1:$C$28,0,IF(I47="Hory",0,IF(I47="Ledy",3,IF(I47="Písek",6,IF(I47="Skalky",9,IF(I47="Boulder",12,"chyba")))))),IF(J47="A",2,3),0)*VLOOKUP(G47,Hodnoc!$P$1:$Q$11,2,0)</f>
        <v>31.5</v>
      </c>
    </row>
    <row r="48" spans="1:11" ht="12.75">
      <c r="A48" s="1">
        <v>47</v>
      </c>
      <c r="B48" s="56">
        <v>39954</v>
      </c>
      <c r="C48" s="66" t="s">
        <v>302</v>
      </c>
      <c r="D48" s="66" t="s">
        <v>526</v>
      </c>
      <c r="E48" s="67" t="s">
        <v>304</v>
      </c>
      <c r="F48" s="68" t="s">
        <v>76</v>
      </c>
      <c r="G48" s="69" t="s">
        <v>40</v>
      </c>
      <c r="H48" s="60" t="s">
        <v>47</v>
      </c>
      <c r="I48" s="60" t="s">
        <v>9</v>
      </c>
      <c r="J48" s="25" t="str">
        <f t="shared" si="0"/>
        <v>A</v>
      </c>
      <c r="K48" s="26">
        <f ca="1">VLOOKUP(F48,OFFSET(Hodnoc!$A$1:$C$28,0,IF(I48="Hory",0,IF(I48="Ledy",3,IF(I48="Písek",6,IF(I48="Skalky",9,IF(I48="Boulder",12,"chyba")))))),IF(J48="A",2,3),0)*VLOOKUP(G48,Hodnoc!$P$1:$Q$11,2,0)</f>
        <v>37.5</v>
      </c>
    </row>
    <row r="49" spans="1:11" ht="12.75">
      <c r="A49" s="1">
        <v>48</v>
      </c>
      <c r="B49" s="56">
        <v>39961</v>
      </c>
      <c r="C49" s="56" t="s">
        <v>479</v>
      </c>
      <c r="D49" s="56"/>
      <c r="E49" s="57" t="s">
        <v>482</v>
      </c>
      <c r="F49" s="64">
        <v>6</v>
      </c>
      <c r="G49" s="69" t="s">
        <v>40</v>
      </c>
      <c r="H49" s="60" t="s">
        <v>47</v>
      </c>
      <c r="I49" s="60" t="s">
        <v>9</v>
      </c>
      <c r="J49" s="25" t="str">
        <f t="shared" si="0"/>
        <v>A</v>
      </c>
      <c r="K49" s="26">
        <f ca="1">VLOOKUP(F49,OFFSET(Hodnoc!$A$1:$C$28,0,IF(I49="Hory",0,IF(I49="Ledy",3,IF(I49="Písek",6,IF(I49="Skalky",9,IF(I49="Boulder",12,"chyba")))))),IF(J49="A",2,3),0)*VLOOKUP(G49,Hodnoc!$P$1:$Q$11,2,0)</f>
        <v>27</v>
      </c>
    </row>
    <row r="50" spans="1:11" ht="12.75">
      <c r="A50" s="1">
        <v>49</v>
      </c>
      <c r="B50" s="56">
        <v>39961</v>
      </c>
      <c r="C50" s="56" t="s">
        <v>479</v>
      </c>
      <c r="D50" s="56"/>
      <c r="E50" s="57" t="s">
        <v>486</v>
      </c>
      <c r="F50" s="64" t="s">
        <v>65</v>
      </c>
      <c r="G50" s="69" t="s">
        <v>40</v>
      </c>
      <c r="H50" s="60" t="s">
        <v>47</v>
      </c>
      <c r="I50" s="60" t="s">
        <v>9</v>
      </c>
      <c r="J50" s="25" t="str">
        <f t="shared" si="0"/>
        <v>A</v>
      </c>
      <c r="K50" s="26">
        <f ca="1">VLOOKUP(F50,OFFSET(Hodnoc!$A$1:$C$28,0,IF(I50="Hory",0,IF(I50="Ledy",3,IF(I50="Písek",6,IF(I50="Skalky",9,IF(I50="Boulder",12,"chyba")))))),IF(J50="A",2,3),0)*VLOOKUP(G50,Hodnoc!$P$1:$Q$11,2,0)</f>
        <v>57</v>
      </c>
    </row>
    <row r="51" spans="1:11" ht="12.75">
      <c r="A51" s="1">
        <v>50</v>
      </c>
      <c r="B51" s="56">
        <v>39961</v>
      </c>
      <c r="C51" s="56" t="s">
        <v>479</v>
      </c>
      <c r="D51" s="56"/>
      <c r="E51" s="57" t="s">
        <v>484</v>
      </c>
      <c r="F51" s="64">
        <v>7</v>
      </c>
      <c r="G51" s="69" t="s">
        <v>40</v>
      </c>
      <c r="H51" s="60" t="s">
        <v>47</v>
      </c>
      <c r="I51" s="60" t="s">
        <v>9</v>
      </c>
      <c r="J51" s="25" t="str">
        <f t="shared" si="0"/>
        <v>A</v>
      </c>
      <c r="K51" s="26">
        <f ca="1">VLOOKUP(F51,OFFSET(Hodnoc!$A$1:$C$28,0,IF(I51="Hory",0,IF(I51="Ledy",3,IF(I51="Písek",6,IF(I51="Skalky",9,IF(I51="Boulder",12,"chyba")))))),IF(J51="A",2,3),0)*VLOOKUP(G51,Hodnoc!$P$1:$Q$11,2,0)</f>
        <v>43.5</v>
      </c>
    </row>
    <row r="52" spans="1:11" ht="12.75">
      <c r="A52" s="1">
        <v>51</v>
      </c>
      <c r="B52" s="56">
        <v>39961</v>
      </c>
      <c r="C52" s="56" t="s">
        <v>479</v>
      </c>
      <c r="D52" s="56"/>
      <c r="E52" s="57" t="s">
        <v>485</v>
      </c>
      <c r="F52" s="64">
        <v>4</v>
      </c>
      <c r="G52" s="59" t="s">
        <v>107</v>
      </c>
      <c r="H52" s="60" t="s">
        <v>47</v>
      </c>
      <c r="I52" s="60" t="s">
        <v>9</v>
      </c>
      <c r="J52" s="25" t="str">
        <f t="shared" si="0"/>
        <v>A</v>
      </c>
      <c r="K52" s="26">
        <f ca="1">VLOOKUP(F52,OFFSET(Hodnoc!$A$1:$C$28,0,IF(I52="Hory",0,IF(I52="Ledy",3,IF(I52="Písek",6,IF(I52="Skalky",9,IF(I52="Boulder",12,"chyba")))))),IF(J52="A",2,3),0)*VLOOKUP(G52,Hodnoc!$P$1:$Q$11,2,0)</f>
        <v>12</v>
      </c>
    </row>
    <row r="53" spans="1:11" ht="12.75">
      <c r="A53" s="1">
        <v>52</v>
      </c>
      <c r="B53" s="56">
        <v>39964</v>
      </c>
      <c r="C53" s="56" t="s">
        <v>142</v>
      </c>
      <c r="D53" s="56"/>
      <c r="E53" s="57" t="s">
        <v>238</v>
      </c>
      <c r="F53" s="58">
        <v>6</v>
      </c>
      <c r="G53" s="69" t="s">
        <v>40</v>
      </c>
      <c r="H53" s="60" t="s">
        <v>47</v>
      </c>
      <c r="I53" s="60" t="s">
        <v>9</v>
      </c>
      <c r="J53" s="25" t="str">
        <f t="shared" si="0"/>
        <v>A</v>
      </c>
      <c r="K53" s="26">
        <f ca="1">VLOOKUP(F53,OFFSET(Hodnoc!$A$1:$C$28,0,IF(I53="Hory",0,IF(I53="Ledy",3,IF(I53="Písek",6,IF(I53="Skalky",9,IF(I53="Boulder",12,"chyba")))))),IF(J53="A",2,3),0)*VLOOKUP(G53,Hodnoc!$P$1:$Q$11,2,0)</f>
        <v>27</v>
      </c>
    </row>
    <row r="54" spans="1:11" ht="12.75">
      <c r="A54" s="1">
        <v>53</v>
      </c>
      <c r="B54" s="56">
        <v>39964</v>
      </c>
      <c r="C54" s="56" t="s">
        <v>142</v>
      </c>
      <c r="D54" s="56"/>
      <c r="E54" s="57" t="s">
        <v>466</v>
      </c>
      <c r="F54" s="58" t="s">
        <v>75</v>
      </c>
      <c r="G54" s="69" t="s">
        <v>5</v>
      </c>
      <c r="H54" s="60" t="s">
        <v>47</v>
      </c>
      <c r="I54" s="60" t="s">
        <v>9</v>
      </c>
      <c r="J54" s="25" t="str">
        <f t="shared" si="0"/>
        <v>B</v>
      </c>
      <c r="K54" s="26">
        <f ca="1">VLOOKUP(F54,OFFSET(Hodnoc!$A$1:$C$28,0,IF(I54="Hory",0,IF(I54="Ledy",3,IF(I54="Písek",6,IF(I54="Skalky",9,IF(I54="Boulder",12,"chyba")))))),IF(J54="A",2,3),0)*VLOOKUP(G54,Hodnoc!$P$1:$Q$11,2,0)</f>
        <v>13</v>
      </c>
    </row>
    <row r="55" spans="1:11" ht="12.75">
      <c r="A55" s="1">
        <v>54</v>
      </c>
      <c r="B55" s="56">
        <v>39964</v>
      </c>
      <c r="C55" s="56" t="s">
        <v>142</v>
      </c>
      <c r="D55" s="56"/>
      <c r="E55" s="57" t="s">
        <v>168</v>
      </c>
      <c r="F55" s="58" t="s">
        <v>75</v>
      </c>
      <c r="G55" s="70" t="s">
        <v>5</v>
      </c>
      <c r="H55" s="60" t="s">
        <v>47</v>
      </c>
      <c r="I55" s="60" t="s">
        <v>9</v>
      </c>
      <c r="J55" s="25" t="str">
        <f t="shared" si="0"/>
        <v>B</v>
      </c>
      <c r="K55" s="26">
        <f ca="1">VLOOKUP(F55,OFFSET(Hodnoc!$A$1:$C$28,0,IF(I55="Hory",0,IF(I55="Ledy",3,IF(I55="Písek",6,IF(I55="Skalky",9,IF(I55="Boulder",12,"chyba")))))),IF(J55="A",2,3),0)*VLOOKUP(G55,Hodnoc!$P$1:$Q$11,2,0)</f>
        <v>13</v>
      </c>
    </row>
    <row r="56" spans="1:11" ht="12.75">
      <c r="A56" s="1">
        <v>55</v>
      </c>
      <c r="B56" s="56">
        <v>39964</v>
      </c>
      <c r="C56" s="56" t="s">
        <v>142</v>
      </c>
      <c r="D56" s="56"/>
      <c r="E56" s="57" t="s">
        <v>529</v>
      </c>
      <c r="F56" s="58">
        <v>7</v>
      </c>
      <c r="G56" s="70" t="s">
        <v>5</v>
      </c>
      <c r="H56" s="60" t="s">
        <v>47</v>
      </c>
      <c r="I56" s="60" t="s">
        <v>9</v>
      </c>
      <c r="J56" s="25" t="str">
        <f t="shared" si="0"/>
        <v>B</v>
      </c>
      <c r="K56" s="26">
        <f ca="1">VLOOKUP(F56,OFFSET(Hodnoc!$A$1:$C$28,0,IF(I56="Hory",0,IF(I56="Ledy",3,IF(I56="Písek",6,IF(I56="Skalky",9,IF(I56="Boulder",12,"chyba")))))),IF(J56="A",2,3),0)*VLOOKUP(G56,Hodnoc!$P$1:$Q$11,2,0)</f>
        <v>18.2</v>
      </c>
    </row>
    <row r="57" spans="1:11" ht="12.75">
      <c r="A57" s="1">
        <v>56</v>
      </c>
      <c r="B57" s="28"/>
      <c r="C57" s="1" t="s">
        <v>142</v>
      </c>
      <c r="D57" s="1" t="s">
        <v>828</v>
      </c>
      <c r="E57" s="31" t="s">
        <v>436</v>
      </c>
      <c r="F57" s="32" t="s">
        <v>73</v>
      </c>
      <c r="G57" s="1" t="s">
        <v>39</v>
      </c>
      <c r="H57" s="1" t="s">
        <v>47</v>
      </c>
      <c r="I57" s="1" t="s">
        <v>9</v>
      </c>
      <c r="J57" s="25" t="s">
        <v>11</v>
      </c>
      <c r="K57" s="26">
        <f ca="1">VLOOKUP(F57,OFFSET(Hodnoc!$A$1:$C$28,0,IF(I57="Hory",0,IF(I57="Ledy",3,IF(I57="Písek",6,IF(I57="Skalky",9,IF(I57="Boulder",12,"chyba")))))),IF(J57="A",2,3),0)*VLOOKUP(G57,Hodnoc!$P$1:$Q$11,2,0)</f>
        <v>19.5</v>
      </c>
    </row>
    <row r="58" spans="1:11" ht="12.75">
      <c r="A58" s="1">
        <v>57</v>
      </c>
      <c r="B58" s="28"/>
      <c r="C58" s="1" t="s">
        <v>142</v>
      </c>
      <c r="D58" s="1" t="s">
        <v>828</v>
      </c>
      <c r="E58" s="46" t="s">
        <v>829</v>
      </c>
      <c r="F58" s="32" t="s">
        <v>75</v>
      </c>
      <c r="G58" s="1" t="s">
        <v>39</v>
      </c>
      <c r="H58" s="1" t="s">
        <v>47</v>
      </c>
      <c r="I58" s="1" t="s">
        <v>9</v>
      </c>
      <c r="J58" s="25" t="s">
        <v>11</v>
      </c>
      <c r="K58" s="26">
        <f ca="1">VLOOKUP(F58,OFFSET(Hodnoc!$A$1:$C$28,0,IF(I58="Hory",0,IF(I58="Ledy",3,IF(I58="Písek",6,IF(I58="Skalky",9,IF(I58="Boulder",12,"chyba")))))),IF(J58="A",2,3),0)*VLOOKUP(G58,Hodnoc!$P$1:$Q$11,2,0)</f>
        <v>31.5</v>
      </c>
    </row>
    <row r="59" spans="1:11" ht="12.75">
      <c r="A59" s="1">
        <v>58</v>
      </c>
      <c r="B59" s="28"/>
      <c r="C59" s="1" t="s">
        <v>142</v>
      </c>
      <c r="D59" s="1" t="s">
        <v>828</v>
      </c>
      <c r="E59" s="46" t="s">
        <v>830</v>
      </c>
      <c r="F59" s="32">
        <v>6</v>
      </c>
      <c r="G59" s="1" t="s">
        <v>39</v>
      </c>
      <c r="H59" s="1" t="s">
        <v>47</v>
      </c>
      <c r="I59" s="1" t="s">
        <v>9</v>
      </c>
      <c r="J59" s="25" t="s">
        <v>11</v>
      </c>
      <c r="K59" s="26">
        <f ca="1">VLOOKUP(F59,OFFSET(Hodnoc!$A$1:$C$28,0,IF(I59="Hory",0,IF(I59="Ledy",3,IF(I59="Písek",6,IF(I59="Skalky",9,IF(I59="Boulder",12,"chyba")))))),IF(J59="A",2,3),0)*VLOOKUP(G59,Hodnoc!$P$1:$Q$11,2,0)</f>
        <v>27</v>
      </c>
    </row>
    <row r="60" spans="1:11" ht="12.75">
      <c r="A60" s="1">
        <v>59</v>
      </c>
      <c r="B60" s="28"/>
      <c r="C60" s="1" t="s">
        <v>142</v>
      </c>
      <c r="D60" s="1" t="s">
        <v>831</v>
      </c>
      <c r="E60" s="46" t="s">
        <v>832</v>
      </c>
      <c r="F60" s="32">
        <v>6</v>
      </c>
      <c r="G60" s="1" t="s">
        <v>38</v>
      </c>
      <c r="H60" s="1" t="s">
        <v>47</v>
      </c>
      <c r="I60" s="1" t="s">
        <v>9</v>
      </c>
      <c r="J60" s="25" t="s">
        <v>11</v>
      </c>
      <c r="K60" s="26">
        <f ca="1">VLOOKUP(F60,OFFSET(Hodnoc!$A$1:$C$28,0,IF(I60="Hory",0,IF(I60="Ledy",3,IF(I60="Písek",6,IF(I60="Skalky",9,IF(I60="Boulder",12,"chyba")))))),IF(J60="A",2,3),0)*VLOOKUP(G60,Hodnoc!$P$1:$Q$11,2,0)</f>
        <v>32.4</v>
      </c>
    </row>
    <row r="61" spans="1:11" ht="12.75">
      <c r="A61" s="1">
        <v>60</v>
      </c>
      <c r="B61" s="28"/>
      <c r="C61" s="1" t="s">
        <v>142</v>
      </c>
      <c r="D61" s="1" t="s">
        <v>241</v>
      </c>
      <c r="E61" s="46" t="s">
        <v>833</v>
      </c>
      <c r="F61" s="32" t="s">
        <v>75</v>
      </c>
      <c r="G61" s="1" t="s">
        <v>5</v>
      </c>
      <c r="H61" s="1" t="s">
        <v>47</v>
      </c>
      <c r="I61" s="1" t="s">
        <v>9</v>
      </c>
      <c r="J61" s="25" t="s">
        <v>12</v>
      </c>
      <c r="K61" s="26">
        <f ca="1">VLOOKUP(F61,OFFSET(Hodnoc!$A$1:$C$28,0,IF(I61="Hory",0,IF(I61="Ledy",3,IF(I61="Písek",6,IF(I61="Skalky",9,IF(I61="Boulder",12,"chyba")))))),IF(J61="A",2,3),0)*VLOOKUP(G61,Hodnoc!$P$1:$Q$11,2,0)</f>
        <v>13</v>
      </c>
    </row>
    <row r="62" spans="1:11" ht="12.75">
      <c r="A62" s="1">
        <v>61</v>
      </c>
      <c r="B62" s="28"/>
      <c r="C62" s="1" t="s">
        <v>142</v>
      </c>
      <c r="D62" s="1" t="s">
        <v>834</v>
      </c>
      <c r="E62" s="46" t="s">
        <v>470</v>
      </c>
      <c r="F62" s="32">
        <v>4</v>
      </c>
      <c r="G62" s="1" t="s">
        <v>39</v>
      </c>
      <c r="H62" s="1" t="s">
        <v>47</v>
      </c>
      <c r="I62" s="1" t="s">
        <v>9</v>
      </c>
      <c r="J62" s="25" t="s">
        <v>11</v>
      </c>
      <c r="K62" s="26">
        <f ca="1">VLOOKUP(F62,OFFSET(Hodnoc!$A$1:$C$28,0,IF(I62="Hory",0,IF(I62="Ledy",3,IF(I62="Písek",6,IF(I62="Skalky",9,IF(I62="Boulder",12,"chyba")))))),IF(J62="A",2,3),0)*VLOOKUP(G62,Hodnoc!$P$1:$Q$11,2,0)</f>
        <v>9</v>
      </c>
    </row>
    <row r="63" spans="1:11" ht="12.75">
      <c r="A63" s="1">
        <v>62</v>
      </c>
      <c r="B63" s="28">
        <v>40005</v>
      </c>
      <c r="C63" s="1" t="s">
        <v>582</v>
      </c>
      <c r="D63" s="1" t="s">
        <v>835</v>
      </c>
      <c r="E63" s="46" t="s">
        <v>592</v>
      </c>
      <c r="F63" s="32" t="s">
        <v>18</v>
      </c>
      <c r="G63" s="1" t="s">
        <v>39</v>
      </c>
      <c r="H63" s="1" t="s">
        <v>47</v>
      </c>
      <c r="I63" s="1" t="s">
        <v>332</v>
      </c>
      <c r="J63" s="25" t="s">
        <v>11</v>
      </c>
      <c r="K63" s="26">
        <f ca="1">VLOOKUP(F63,OFFSET(Hodnoc!$A$1:$C$28,0,IF(I63="Hory",0,IF(I63="Ledy",3,IF(I63="Písek",6,IF(I63="Skalky",9,IF(I63="Boulder",12,"chyba")))))),IF(J63="A",2,3),0)*VLOOKUP(G63,Hodnoc!$P$1:$Q$11,2,0)</f>
        <v>18</v>
      </c>
    </row>
    <row r="64" spans="1:11" ht="12.75">
      <c r="A64" s="1">
        <v>63</v>
      </c>
      <c r="B64" s="28">
        <v>40005</v>
      </c>
      <c r="C64" s="1" t="s">
        <v>582</v>
      </c>
      <c r="D64" s="1" t="s">
        <v>516</v>
      </c>
      <c r="E64" s="46" t="s">
        <v>516</v>
      </c>
      <c r="F64" s="32" t="s">
        <v>16</v>
      </c>
      <c r="G64" s="1" t="s">
        <v>39</v>
      </c>
      <c r="H64" s="1" t="s">
        <v>47</v>
      </c>
      <c r="I64" s="1" t="s">
        <v>332</v>
      </c>
      <c r="J64" s="25" t="s">
        <v>11</v>
      </c>
      <c r="K64" s="26">
        <f ca="1">VLOOKUP(F64,OFFSET(Hodnoc!$A$1:$C$28,0,IF(I64="Hory",0,IF(I64="Ledy",3,IF(I64="Písek",6,IF(I64="Skalky",9,IF(I64="Boulder",12,"chyba")))))),IF(J64="A",2,3),0)*VLOOKUP(G64,Hodnoc!$P$1:$Q$11,2,0)</f>
        <v>12</v>
      </c>
    </row>
    <row r="65" spans="1:11" ht="12.75">
      <c r="A65" s="1">
        <v>64</v>
      </c>
      <c r="B65" s="28">
        <v>40005</v>
      </c>
      <c r="C65" s="1" t="s">
        <v>582</v>
      </c>
      <c r="D65" s="1" t="s">
        <v>516</v>
      </c>
      <c r="E65" s="46" t="s">
        <v>516</v>
      </c>
      <c r="F65" s="32" t="s">
        <v>20</v>
      </c>
      <c r="G65" s="1" t="s">
        <v>39</v>
      </c>
      <c r="H65" s="1" t="s">
        <v>47</v>
      </c>
      <c r="I65" s="1" t="s">
        <v>332</v>
      </c>
      <c r="J65" s="25" t="s">
        <v>11</v>
      </c>
      <c r="K65" s="26">
        <f ca="1">VLOOKUP(F65,OFFSET(Hodnoc!$A$1:$C$28,0,IF(I65="Hory",0,IF(I65="Ledy",3,IF(I65="Písek",6,IF(I65="Skalky",9,IF(I65="Boulder",12,"chyba")))))),IF(J65="A",2,3),0)*VLOOKUP(G65,Hodnoc!$P$1:$Q$11,2,0)</f>
        <v>27</v>
      </c>
    </row>
    <row r="66" spans="1:11" ht="12.75">
      <c r="A66" s="1">
        <v>65</v>
      </c>
      <c r="B66" s="28">
        <v>40006</v>
      </c>
      <c r="C66" s="1" t="s">
        <v>836</v>
      </c>
      <c r="D66" s="1" t="s">
        <v>837</v>
      </c>
      <c r="E66" s="46" t="s">
        <v>516</v>
      </c>
      <c r="F66" s="32" t="s">
        <v>18</v>
      </c>
      <c r="G66" s="1" t="s">
        <v>39</v>
      </c>
      <c r="H66" s="1" t="s">
        <v>47</v>
      </c>
      <c r="I66" s="1" t="s">
        <v>332</v>
      </c>
      <c r="J66" s="25" t="s">
        <v>11</v>
      </c>
      <c r="K66" s="26">
        <f ca="1">VLOOKUP(F66,OFFSET(Hodnoc!$A$1:$C$28,0,IF(I66="Hory",0,IF(I66="Ledy",3,IF(I66="Písek",6,IF(I66="Skalky",9,IF(I66="Boulder",12,"chyba")))))),IF(J66="A",2,3),0)*VLOOKUP(G66,Hodnoc!$P$1:$Q$11,2,0)</f>
        <v>18</v>
      </c>
    </row>
    <row r="67" spans="1:11" ht="12.75">
      <c r="A67" s="1">
        <v>66</v>
      </c>
      <c r="B67" s="28">
        <v>40006</v>
      </c>
      <c r="C67" s="1" t="s">
        <v>836</v>
      </c>
      <c r="D67" s="1" t="s">
        <v>837</v>
      </c>
      <c r="E67" s="46" t="s">
        <v>516</v>
      </c>
      <c r="F67" s="32" t="s">
        <v>18</v>
      </c>
      <c r="G67" s="1" t="s">
        <v>39</v>
      </c>
      <c r="H67" s="1" t="s">
        <v>47</v>
      </c>
      <c r="I67" s="1" t="s">
        <v>332</v>
      </c>
      <c r="J67" s="25" t="s">
        <v>11</v>
      </c>
      <c r="K67" s="26">
        <f ca="1">VLOOKUP(F67,OFFSET(Hodnoc!$A$1:$C$28,0,IF(I67="Hory",0,IF(I67="Ledy",3,IF(I67="Písek",6,IF(I67="Skalky",9,IF(I67="Boulder",12,"chyba")))))),IF(J67="A",2,3),0)*VLOOKUP(G67,Hodnoc!$P$1:$Q$11,2,0)</f>
        <v>18</v>
      </c>
    </row>
    <row r="68" spans="1:11" ht="12.75">
      <c r="A68" s="1">
        <v>67</v>
      </c>
      <c r="B68" s="28">
        <v>40013</v>
      </c>
      <c r="C68" s="1" t="s">
        <v>838</v>
      </c>
      <c r="D68" s="1" t="s">
        <v>839</v>
      </c>
      <c r="E68" s="46" t="s">
        <v>630</v>
      </c>
      <c r="F68" s="32" t="s">
        <v>75</v>
      </c>
      <c r="G68" s="1" t="s">
        <v>39</v>
      </c>
      <c r="H68" s="1" t="s">
        <v>47</v>
      </c>
      <c r="I68" s="1" t="s">
        <v>9</v>
      </c>
      <c r="J68" s="25" t="s">
        <v>11</v>
      </c>
      <c r="K68" s="26">
        <f ca="1">VLOOKUP(F68,OFFSET(Hodnoc!$A$1:$C$28,0,IF(I68="Hory",0,IF(I68="Ledy",3,IF(I68="Písek",6,IF(I68="Skalky",9,IF(I68="Boulder",12,"chyba")))))),IF(J68="A",2,3),0)*VLOOKUP(G68,Hodnoc!$P$1:$Q$11,2,0)</f>
        <v>31.5</v>
      </c>
    </row>
    <row r="69" spans="1:11" ht="12.75">
      <c r="A69" s="1">
        <v>68</v>
      </c>
      <c r="B69" s="28">
        <v>40013</v>
      </c>
      <c r="C69" s="1" t="s">
        <v>838</v>
      </c>
      <c r="D69" s="1" t="s">
        <v>839</v>
      </c>
      <c r="E69" s="46" t="s">
        <v>840</v>
      </c>
      <c r="F69" s="32" t="s">
        <v>72</v>
      </c>
      <c r="G69" s="1" t="s">
        <v>40</v>
      </c>
      <c r="H69" s="1" t="s">
        <v>47</v>
      </c>
      <c r="I69" s="1" t="s">
        <v>9</v>
      </c>
      <c r="J69" s="25" t="s">
        <v>11</v>
      </c>
      <c r="K69" s="26">
        <f ca="1">VLOOKUP(F69,OFFSET(Hodnoc!$A$1:$C$28,0,IF(I69="Hory",0,IF(I69="Ledy",3,IF(I69="Písek",6,IF(I69="Skalky",9,IF(I69="Boulder",12,"chyba")))))),IF(J69="A",2,3),0)*VLOOKUP(G69,Hodnoc!$P$1:$Q$11,2,0)</f>
        <v>13.5</v>
      </c>
    </row>
    <row r="70" spans="1:11" ht="12.75">
      <c r="A70" s="1">
        <v>69</v>
      </c>
      <c r="B70" s="28">
        <v>40013</v>
      </c>
      <c r="C70" s="1" t="s">
        <v>838</v>
      </c>
      <c r="D70" s="1" t="s">
        <v>839</v>
      </c>
      <c r="E70" s="46" t="s">
        <v>632</v>
      </c>
      <c r="F70" s="32" t="s">
        <v>76</v>
      </c>
      <c r="G70" s="1" t="s">
        <v>40</v>
      </c>
      <c r="H70" s="1" t="s">
        <v>47</v>
      </c>
      <c r="I70" s="1" t="s">
        <v>9</v>
      </c>
      <c r="J70" s="25" t="s">
        <v>11</v>
      </c>
      <c r="K70" s="26">
        <f ca="1">VLOOKUP(F70,OFFSET(Hodnoc!$A$1:$C$28,0,IF(I70="Hory",0,IF(I70="Ledy",3,IF(I70="Písek",6,IF(I70="Skalky",9,IF(I70="Boulder",12,"chyba")))))),IF(J70="A",2,3),0)*VLOOKUP(G70,Hodnoc!$P$1:$Q$11,2,0)</f>
        <v>37.5</v>
      </c>
    </row>
    <row r="71" spans="1:11" ht="12.75">
      <c r="A71" s="1">
        <v>70</v>
      </c>
      <c r="B71" s="28">
        <v>40013</v>
      </c>
      <c r="C71" s="1" t="s">
        <v>838</v>
      </c>
      <c r="D71" s="1" t="s">
        <v>839</v>
      </c>
      <c r="E71" s="46" t="s">
        <v>706</v>
      </c>
      <c r="F71" s="32" t="s">
        <v>76</v>
      </c>
      <c r="G71" s="1" t="s">
        <v>40</v>
      </c>
      <c r="H71" s="1" t="s">
        <v>47</v>
      </c>
      <c r="I71" s="1" t="s">
        <v>9</v>
      </c>
      <c r="J71" s="25" t="s">
        <v>11</v>
      </c>
      <c r="K71" s="26">
        <f ca="1">VLOOKUP(F71,OFFSET(Hodnoc!$A$1:$C$28,0,IF(I71="Hory",0,IF(I71="Ledy",3,IF(I71="Písek",6,IF(I71="Skalky",9,IF(I71="Boulder",12,"chyba")))))),IF(J71="A",2,3),0)*VLOOKUP(G71,Hodnoc!$P$1:$Q$11,2,0)</f>
        <v>37.5</v>
      </c>
    </row>
    <row r="72" spans="1:11" ht="12.75">
      <c r="A72" s="1">
        <v>71</v>
      </c>
      <c r="B72" s="28">
        <v>40013</v>
      </c>
      <c r="C72" s="1" t="s">
        <v>838</v>
      </c>
      <c r="D72" s="1" t="s">
        <v>839</v>
      </c>
      <c r="E72" s="46" t="s">
        <v>841</v>
      </c>
      <c r="F72" s="32">
        <v>4</v>
      </c>
      <c r="G72" s="1" t="s">
        <v>107</v>
      </c>
      <c r="H72" s="1" t="s">
        <v>47</v>
      </c>
      <c r="I72" s="1" t="s">
        <v>9</v>
      </c>
      <c r="J72" s="25" t="s">
        <v>11</v>
      </c>
      <c r="K72" s="26">
        <f ca="1">VLOOKUP(F72,OFFSET(Hodnoc!$A$1:$C$28,0,IF(I72="Hory",0,IF(I72="Ledy",3,IF(I72="Písek",6,IF(I72="Skalky",9,IF(I72="Boulder",12,"chyba")))))),IF(J72="A",2,3),0)*VLOOKUP(G72,Hodnoc!$P$1:$Q$11,2,0)</f>
        <v>12</v>
      </c>
    </row>
    <row r="73" spans="1:11" ht="12.75">
      <c r="A73" s="1">
        <v>72</v>
      </c>
      <c r="B73" s="28">
        <v>40020</v>
      </c>
      <c r="C73" s="1" t="s">
        <v>656</v>
      </c>
      <c r="D73" s="1"/>
      <c r="E73" s="46" t="s">
        <v>657</v>
      </c>
      <c r="F73" s="32" t="s">
        <v>74</v>
      </c>
      <c r="G73" s="1" t="s">
        <v>40</v>
      </c>
      <c r="H73" s="1" t="s">
        <v>47</v>
      </c>
      <c r="I73" s="1" t="s">
        <v>9</v>
      </c>
      <c r="J73" s="25" t="s">
        <v>11</v>
      </c>
      <c r="K73" s="26">
        <f ca="1">VLOOKUP(F73,OFFSET(Hodnoc!$A$1:$C$28,0,IF(I73="Hory",0,IF(I73="Ledy",3,IF(I73="Písek",6,IF(I73="Skalky",9,IF(I73="Boulder",12,"chyba")))))),IF(J73="A",2,3),0)*VLOOKUP(G73,Hodnoc!$P$1:$Q$11,2,0)</f>
        <v>24</v>
      </c>
    </row>
    <row r="74" spans="1:11" ht="12.75">
      <c r="A74" s="1">
        <v>73</v>
      </c>
      <c r="B74" s="28">
        <v>40020</v>
      </c>
      <c r="C74" s="1" t="s">
        <v>656</v>
      </c>
      <c r="D74" s="1"/>
      <c r="E74" s="46" t="s">
        <v>658</v>
      </c>
      <c r="F74" s="32" t="s">
        <v>74</v>
      </c>
      <c r="G74" s="1" t="s">
        <v>50</v>
      </c>
      <c r="H74" s="1" t="s">
        <v>47</v>
      </c>
      <c r="I74" s="1" t="s">
        <v>9</v>
      </c>
      <c r="J74" s="25" t="s">
        <v>11</v>
      </c>
      <c r="K74" s="26">
        <f ca="1">VLOOKUP(F74,OFFSET(Hodnoc!$A$1:$C$28,0,IF(I74="Hory",0,IF(I74="Ledy",3,IF(I74="Písek",6,IF(I74="Skalky",9,IF(I74="Boulder",12,"chyba")))))),IF(J74="A",2,3),0)*VLOOKUP(G74,Hodnoc!$P$1:$Q$11,2,0)</f>
        <v>16</v>
      </c>
    </row>
    <row r="75" spans="1:11" ht="12.75">
      <c r="A75" s="1">
        <v>74</v>
      </c>
      <c r="B75" s="28">
        <v>40020</v>
      </c>
      <c r="C75" s="1" t="s">
        <v>656</v>
      </c>
      <c r="D75" s="1"/>
      <c r="E75" s="46" t="s">
        <v>659</v>
      </c>
      <c r="F75" s="32" t="s">
        <v>74</v>
      </c>
      <c r="G75" s="1" t="s">
        <v>40</v>
      </c>
      <c r="H75" s="1" t="s">
        <v>47</v>
      </c>
      <c r="I75" s="1" t="s">
        <v>9</v>
      </c>
      <c r="J75" s="25" t="s">
        <v>11</v>
      </c>
      <c r="K75" s="26">
        <f ca="1">VLOOKUP(F75,OFFSET(Hodnoc!$A$1:$C$28,0,IF(I75="Hory",0,IF(I75="Ledy",3,IF(I75="Písek",6,IF(I75="Skalky",9,IF(I75="Boulder",12,"chyba")))))),IF(J75="A",2,3),0)*VLOOKUP(G75,Hodnoc!$P$1:$Q$11,2,0)</f>
        <v>24</v>
      </c>
    </row>
    <row r="76" spans="1:11" ht="12.75">
      <c r="A76" s="1">
        <v>75</v>
      </c>
      <c r="B76" s="28">
        <v>40020</v>
      </c>
      <c r="C76" s="1" t="s">
        <v>656</v>
      </c>
      <c r="D76" s="1"/>
      <c r="E76" s="46" t="s">
        <v>660</v>
      </c>
      <c r="F76" s="32">
        <v>5</v>
      </c>
      <c r="G76" s="1" t="s">
        <v>40</v>
      </c>
      <c r="H76" s="1" t="s">
        <v>47</v>
      </c>
      <c r="I76" s="1" t="s">
        <v>9</v>
      </c>
      <c r="J76" s="25" t="s">
        <v>11</v>
      </c>
      <c r="K76" s="26">
        <f ca="1">VLOOKUP(F76,OFFSET(Hodnoc!$A$1:$C$28,0,IF(I76="Hory",0,IF(I76="Ledy",3,IF(I76="Písek",6,IF(I76="Skalky",9,IF(I76="Boulder",12,"chyba")))))),IF(J76="A",2,3),0)*VLOOKUP(G76,Hodnoc!$P$1:$Q$11,2,0)</f>
        <v>16.5</v>
      </c>
    </row>
    <row r="77" spans="1:11" ht="12.75">
      <c r="A77" s="1">
        <v>76</v>
      </c>
      <c r="B77" s="28">
        <v>40020</v>
      </c>
      <c r="C77" s="1" t="s">
        <v>656</v>
      </c>
      <c r="D77" s="1"/>
      <c r="E77" s="46" t="s">
        <v>661</v>
      </c>
      <c r="F77" s="32" t="s">
        <v>73</v>
      </c>
      <c r="G77" s="1" t="s">
        <v>40</v>
      </c>
      <c r="H77" s="1" t="s">
        <v>47</v>
      </c>
      <c r="I77" s="1" t="s">
        <v>9</v>
      </c>
      <c r="J77" s="25" t="s">
        <v>11</v>
      </c>
      <c r="K77" s="26">
        <f ca="1">VLOOKUP(F77,OFFSET(Hodnoc!$A$1:$C$28,0,IF(I77="Hory",0,IF(I77="Ledy",3,IF(I77="Písek",6,IF(I77="Skalky",9,IF(I77="Boulder",12,"chyba")))))),IF(J77="A",2,3),0)*VLOOKUP(G77,Hodnoc!$P$1:$Q$11,2,0)</f>
        <v>19.5</v>
      </c>
    </row>
    <row r="78" spans="1:11" ht="12.75">
      <c r="A78" s="1">
        <v>77</v>
      </c>
      <c r="B78" s="28">
        <v>40020</v>
      </c>
      <c r="C78" s="1" t="s">
        <v>656</v>
      </c>
      <c r="D78" s="1"/>
      <c r="E78" s="46" t="s">
        <v>662</v>
      </c>
      <c r="F78" s="32">
        <v>5</v>
      </c>
      <c r="G78" s="1" t="s">
        <v>39</v>
      </c>
      <c r="H78" s="1" t="s">
        <v>47</v>
      </c>
      <c r="I78" s="1" t="s">
        <v>9</v>
      </c>
      <c r="J78" s="25" t="s">
        <v>11</v>
      </c>
      <c r="K78" s="26">
        <f ca="1">VLOOKUP(F78,OFFSET(Hodnoc!$A$1:$C$28,0,IF(I78="Hory",0,IF(I78="Ledy",3,IF(I78="Písek",6,IF(I78="Skalky",9,IF(I78="Boulder",12,"chyba")))))),IF(J78="A",2,3),0)*VLOOKUP(G78,Hodnoc!$P$1:$Q$11,2,0)</f>
        <v>16.5</v>
      </c>
    </row>
    <row r="79" spans="1:11" ht="12.75">
      <c r="A79" s="1">
        <v>78</v>
      </c>
      <c r="B79" s="28">
        <v>40020</v>
      </c>
      <c r="C79" s="1" t="s">
        <v>656</v>
      </c>
      <c r="D79" s="1"/>
      <c r="E79" s="46" t="s">
        <v>668</v>
      </c>
      <c r="F79" s="32" t="s">
        <v>73</v>
      </c>
      <c r="G79" s="1" t="s">
        <v>39</v>
      </c>
      <c r="H79" s="1" t="s">
        <v>47</v>
      </c>
      <c r="I79" s="1" t="s">
        <v>9</v>
      </c>
      <c r="J79" s="25" t="s">
        <v>11</v>
      </c>
      <c r="K79" s="26">
        <f ca="1">VLOOKUP(F79,OFFSET(Hodnoc!$A$1:$C$28,0,IF(I79="Hory",0,IF(I79="Ledy",3,IF(I79="Písek",6,IF(I79="Skalky",9,IF(I79="Boulder",12,"chyba")))))),IF(J79="A",2,3),0)*VLOOKUP(G79,Hodnoc!$P$1:$Q$11,2,0)</f>
        <v>19.5</v>
      </c>
    </row>
    <row r="80" spans="1:11" ht="12.75">
      <c r="A80" s="1">
        <v>79</v>
      </c>
      <c r="B80" s="28">
        <v>40034</v>
      </c>
      <c r="C80" s="1" t="s">
        <v>142</v>
      </c>
      <c r="D80" s="1"/>
      <c r="E80" s="46" t="s">
        <v>238</v>
      </c>
      <c r="F80" s="32">
        <v>6</v>
      </c>
      <c r="G80" s="1" t="s">
        <v>40</v>
      </c>
      <c r="H80" s="1" t="s">
        <v>47</v>
      </c>
      <c r="I80" s="1" t="s">
        <v>9</v>
      </c>
      <c r="J80" s="25" t="s">
        <v>11</v>
      </c>
      <c r="K80" s="26">
        <f ca="1">VLOOKUP(F80,OFFSET(Hodnoc!$A$1:$C$28,0,IF(I80="Hory",0,IF(I80="Ledy",3,IF(I80="Písek",6,IF(I80="Skalky",9,IF(I80="Boulder",12,"chyba")))))),IF(J80="A",2,3),0)*VLOOKUP(G80,Hodnoc!$P$1:$Q$11,2,0)</f>
        <v>27</v>
      </c>
    </row>
    <row r="81" spans="1:11" ht="12.75">
      <c r="A81" s="1">
        <v>80</v>
      </c>
      <c r="B81" s="28">
        <v>40034</v>
      </c>
      <c r="C81" s="1" t="s">
        <v>142</v>
      </c>
      <c r="D81" s="1"/>
      <c r="E81" s="46" t="s">
        <v>146</v>
      </c>
      <c r="F81" s="32" t="s">
        <v>75</v>
      </c>
      <c r="G81" s="1" t="s">
        <v>5</v>
      </c>
      <c r="H81" s="1" t="s">
        <v>47</v>
      </c>
      <c r="I81" s="1" t="s">
        <v>9</v>
      </c>
      <c r="J81" s="25" t="s">
        <v>12</v>
      </c>
      <c r="K81" s="26">
        <f ca="1">VLOOKUP(F81,OFFSET(Hodnoc!$A$1:$C$28,0,IF(I81="Hory",0,IF(I81="Ledy",3,IF(I81="Písek",6,IF(I81="Skalky",9,IF(I81="Boulder",12,"chyba")))))),IF(J81="A",2,3),0)*VLOOKUP(G81,Hodnoc!$P$1:$Q$11,2,0)</f>
        <v>13</v>
      </c>
    </row>
    <row r="82" spans="1:11" ht="12.75">
      <c r="A82" s="1">
        <v>81</v>
      </c>
      <c r="B82" s="28">
        <v>40034</v>
      </c>
      <c r="C82" s="1" t="s">
        <v>142</v>
      </c>
      <c r="D82" s="1"/>
      <c r="E82" s="46" t="s">
        <v>463</v>
      </c>
      <c r="F82" s="32" t="s">
        <v>75</v>
      </c>
      <c r="G82" s="1" t="s">
        <v>5</v>
      </c>
      <c r="H82" s="1" t="s">
        <v>47</v>
      </c>
      <c r="I82" s="1" t="s">
        <v>9</v>
      </c>
      <c r="J82" s="25" t="s">
        <v>12</v>
      </c>
      <c r="K82" s="26">
        <f ca="1">VLOOKUP(F82,OFFSET(Hodnoc!$A$1:$C$28,0,IF(I82="Hory",0,IF(I82="Ledy",3,IF(I82="Písek",6,IF(I82="Skalky",9,IF(I82="Boulder",12,"chyba")))))),IF(J82="A",2,3),0)*VLOOKUP(G82,Hodnoc!$P$1:$Q$11,2,0)</f>
        <v>13</v>
      </c>
    </row>
    <row r="83" spans="1:11" ht="12.75">
      <c r="A83" s="1">
        <v>82</v>
      </c>
      <c r="B83" s="28">
        <v>40039</v>
      </c>
      <c r="C83" s="1" t="s">
        <v>198</v>
      </c>
      <c r="D83" s="1" t="s">
        <v>644</v>
      </c>
      <c r="E83" s="46" t="s">
        <v>646</v>
      </c>
      <c r="F83" s="32">
        <v>6</v>
      </c>
      <c r="G83" s="1" t="s">
        <v>39</v>
      </c>
      <c r="H83" s="1" t="s">
        <v>47</v>
      </c>
      <c r="I83" s="1" t="s">
        <v>9</v>
      </c>
      <c r="J83" s="25" t="s">
        <v>11</v>
      </c>
      <c r="K83" s="26">
        <f ca="1">VLOOKUP(F83,OFFSET(Hodnoc!$A$1:$C$28,0,IF(I83="Hory",0,IF(I83="Ledy",3,IF(I83="Písek",6,IF(I83="Skalky",9,IF(I83="Boulder",12,"chyba")))))),IF(J83="A",2,3),0)*VLOOKUP(G83,Hodnoc!$P$1:$Q$11,2,0)</f>
        <v>27</v>
      </c>
    </row>
    <row r="84" spans="1:11" ht="12.75">
      <c r="A84" s="1">
        <v>83</v>
      </c>
      <c r="B84" s="28">
        <v>40039</v>
      </c>
      <c r="C84" s="1" t="s">
        <v>198</v>
      </c>
      <c r="D84" s="1" t="s">
        <v>644</v>
      </c>
      <c r="E84" s="46" t="s">
        <v>689</v>
      </c>
      <c r="F84" s="32">
        <v>6</v>
      </c>
      <c r="G84" s="1" t="s">
        <v>39</v>
      </c>
      <c r="H84" s="1" t="s">
        <v>47</v>
      </c>
      <c r="I84" s="1" t="s">
        <v>9</v>
      </c>
      <c r="J84" s="25" t="s">
        <v>11</v>
      </c>
      <c r="K84" s="26">
        <f ca="1">VLOOKUP(F84,OFFSET(Hodnoc!$A$1:$C$28,0,IF(I84="Hory",0,IF(I84="Ledy",3,IF(I84="Písek",6,IF(I84="Skalky",9,IF(I84="Boulder",12,"chyba")))))),IF(J84="A",2,3),0)*VLOOKUP(G84,Hodnoc!$P$1:$Q$11,2,0)</f>
        <v>27</v>
      </c>
    </row>
    <row r="85" spans="1:11" ht="12.75">
      <c r="A85" s="1">
        <v>84</v>
      </c>
      <c r="B85" s="28">
        <v>40039</v>
      </c>
      <c r="C85" s="1" t="s">
        <v>198</v>
      </c>
      <c r="D85" s="1" t="s">
        <v>644</v>
      </c>
      <c r="E85" s="46" t="s">
        <v>688</v>
      </c>
      <c r="F85" s="32">
        <v>6</v>
      </c>
      <c r="G85" s="1" t="s">
        <v>39</v>
      </c>
      <c r="H85" s="1" t="s">
        <v>47</v>
      </c>
      <c r="I85" s="1" t="s">
        <v>9</v>
      </c>
      <c r="J85" s="25" t="s">
        <v>11</v>
      </c>
      <c r="K85" s="26">
        <f ca="1">VLOOKUP(F85,OFFSET(Hodnoc!$A$1:$C$28,0,IF(I85="Hory",0,IF(I85="Ledy",3,IF(I85="Písek",6,IF(I85="Skalky",9,IF(I85="Boulder",12,"chyba")))))),IF(J85="A",2,3),0)*VLOOKUP(G85,Hodnoc!$P$1:$Q$11,2,0)</f>
        <v>27</v>
      </c>
    </row>
    <row r="86" spans="1:11" ht="12.75">
      <c r="A86" s="1">
        <v>85</v>
      </c>
      <c r="B86" s="28">
        <v>40039</v>
      </c>
      <c r="C86" s="1" t="s">
        <v>198</v>
      </c>
      <c r="D86" s="1" t="s">
        <v>644</v>
      </c>
      <c r="E86" s="46" t="s">
        <v>690</v>
      </c>
      <c r="F86" s="32">
        <v>6</v>
      </c>
      <c r="G86" s="1" t="s">
        <v>39</v>
      </c>
      <c r="H86" s="1" t="s">
        <v>47</v>
      </c>
      <c r="I86" s="1" t="s">
        <v>9</v>
      </c>
      <c r="J86" s="25" t="s">
        <v>11</v>
      </c>
      <c r="K86" s="26">
        <f ca="1">VLOOKUP(F86,OFFSET(Hodnoc!$A$1:$C$28,0,IF(I86="Hory",0,IF(I86="Ledy",3,IF(I86="Písek",6,IF(I86="Skalky",9,IF(I86="Boulder",12,"chyba")))))),IF(J86="A",2,3),0)*VLOOKUP(G86,Hodnoc!$P$1:$Q$11,2,0)</f>
        <v>27</v>
      </c>
    </row>
    <row r="87" spans="1:11" ht="12.75">
      <c r="A87" s="1">
        <v>86</v>
      </c>
      <c r="B87" s="28">
        <v>40039</v>
      </c>
      <c r="C87" s="1" t="s">
        <v>198</v>
      </c>
      <c r="D87" s="1" t="s">
        <v>644</v>
      </c>
      <c r="E87" s="46" t="s">
        <v>691</v>
      </c>
      <c r="F87" s="32" t="s">
        <v>75</v>
      </c>
      <c r="G87" s="1" t="s">
        <v>50</v>
      </c>
      <c r="H87" s="1" t="s">
        <v>47</v>
      </c>
      <c r="I87" s="1" t="s">
        <v>9</v>
      </c>
      <c r="J87" s="25" t="s">
        <v>11</v>
      </c>
      <c r="K87" s="26">
        <f ca="1">VLOOKUP(F87,OFFSET(Hodnoc!$A$1:$C$28,0,IF(I87="Hory",0,IF(I87="Ledy",3,IF(I87="Písek",6,IF(I87="Skalky",9,IF(I87="Boulder",12,"chyba")))))),IF(J87="A",2,3),0)*VLOOKUP(G87,Hodnoc!$P$1:$Q$11,2,0)</f>
        <v>21</v>
      </c>
    </row>
    <row r="88" spans="1:11" ht="12.75">
      <c r="A88" s="1">
        <v>87</v>
      </c>
      <c r="B88" s="28">
        <v>40040</v>
      </c>
      <c r="C88" s="1" t="s">
        <v>198</v>
      </c>
      <c r="D88" s="1" t="s">
        <v>842</v>
      </c>
      <c r="E88" s="46" t="s">
        <v>695</v>
      </c>
      <c r="F88" s="32" t="s">
        <v>74</v>
      </c>
      <c r="G88" s="1" t="s">
        <v>39</v>
      </c>
      <c r="H88" s="1" t="s">
        <v>47</v>
      </c>
      <c r="I88" s="1" t="s">
        <v>9</v>
      </c>
      <c r="J88" s="25" t="s">
        <v>11</v>
      </c>
      <c r="K88" s="26">
        <f ca="1">VLOOKUP(F88,OFFSET(Hodnoc!$A$1:$C$28,0,IF(I88="Hory",0,IF(I88="Ledy",3,IF(I88="Písek",6,IF(I88="Skalky",9,IF(I88="Boulder",12,"chyba")))))),IF(J88="A",2,3),0)*VLOOKUP(G88,Hodnoc!$P$1:$Q$11,2,0)</f>
        <v>24</v>
      </c>
    </row>
    <row r="89" spans="1:11" ht="12.75">
      <c r="A89" s="1">
        <v>88</v>
      </c>
      <c r="B89" s="28">
        <v>40040</v>
      </c>
      <c r="C89" s="1" t="s">
        <v>198</v>
      </c>
      <c r="D89" s="1" t="s">
        <v>842</v>
      </c>
      <c r="E89" s="46" t="s">
        <v>694</v>
      </c>
      <c r="F89" s="32" t="s">
        <v>75</v>
      </c>
      <c r="G89" s="1" t="s">
        <v>39</v>
      </c>
      <c r="H89" s="1" t="s">
        <v>47</v>
      </c>
      <c r="I89" s="1" t="s">
        <v>9</v>
      </c>
      <c r="J89" s="25" t="s">
        <v>11</v>
      </c>
      <c r="K89" s="26">
        <f ca="1">VLOOKUP(F89,OFFSET(Hodnoc!$A$1:$C$28,0,IF(I89="Hory",0,IF(I89="Ledy",3,IF(I89="Písek",6,IF(I89="Skalky",9,IF(I89="Boulder",12,"chyba")))))),IF(J89="A",2,3),0)*VLOOKUP(G89,Hodnoc!$P$1:$Q$11,2,0)</f>
        <v>31.5</v>
      </c>
    </row>
    <row r="90" spans="1:11" ht="12.75">
      <c r="A90" s="1">
        <v>89</v>
      </c>
      <c r="B90" s="28">
        <v>40040</v>
      </c>
      <c r="C90" s="1" t="s">
        <v>198</v>
      </c>
      <c r="D90" s="1" t="s">
        <v>842</v>
      </c>
      <c r="E90" s="46" t="s">
        <v>843</v>
      </c>
      <c r="F90" s="32" t="s">
        <v>72</v>
      </c>
      <c r="G90" s="1" t="s">
        <v>39</v>
      </c>
      <c r="H90" s="1" t="s">
        <v>47</v>
      </c>
      <c r="I90" s="1" t="s">
        <v>9</v>
      </c>
      <c r="J90" s="25" t="s">
        <v>11</v>
      </c>
      <c r="K90" s="26">
        <f ca="1">VLOOKUP(F90,OFFSET(Hodnoc!$A$1:$C$28,0,IF(I90="Hory",0,IF(I90="Ledy",3,IF(I90="Písek",6,IF(I90="Skalky",9,IF(I90="Boulder",12,"chyba")))))),IF(J90="A",2,3),0)*VLOOKUP(G90,Hodnoc!$P$1:$Q$11,2,0)</f>
        <v>13.5</v>
      </c>
    </row>
    <row r="91" spans="1:11" ht="12.75">
      <c r="A91" s="1">
        <v>90</v>
      </c>
      <c r="B91" s="28">
        <v>40040</v>
      </c>
      <c r="C91" s="1" t="s">
        <v>198</v>
      </c>
      <c r="D91" s="1" t="s">
        <v>842</v>
      </c>
      <c r="E91" s="46" t="s">
        <v>696</v>
      </c>
      <c r="F91" s="32">
        <v>5</v>
      </c>
      <c r="G91" s="1" t="s">
        <v>39</v>
      </c>
      <c r="H91" s="1" t="s">
        <v>47</v>
      </c>
      <c r="I91" s="1" t="s">
        <v>9</v>
      </c>
      <c r="J91" s="25" t="s">
        <v>11</v>
      </c>
      <c r="K91" s="26">
        <f ca="1">VLOOKUP(F91,OFFSET(Hodnoc!$A$1:$C$28,0,IF(I91="Hory",0,IF(I91="Ledy",3,IF(I91="Písek",6,IF(I91="Skalky",9,IF(I91="Boulder",12,"chyba")))))),IF(J91="A",2,3),0)*VLOOKUP(G91,Hodnoc!$P$1:$Q$11,2,0)</f>
        <v>16.5</v>
      </c>
    </row>
    <row r="92" spans="1:11" ht="12.75">
      <c r="A92" s="1">
        <v>91</v>
      </c>
      <c r="B92" s="28">
        <v>40040</v>
      </c>
      <c r="C92" s="1" t="s">
        <v>198</v>
      </c>
      <c r="D92" s="1" t="s">
        <v>842</v>
      </c>
      <c r="E92" s="46" t="s">
        <v>697</v>
      </c>
      <c r="F92" s="32">
        <v>6</v>
      </c>
      <c r="G92" s="1" t="s">
        <v>40</v>
      </c>
      <c r="H92" s="1" t="s">
        <v>47</v>
      </c>
      <c r="I92" s="1" t="s">
        <v>9</v>
      </c>
      <c r="J92" s="25" t="s">
        <v>11</v>
      </c>
      <c r="K92" s="26">
        <f ca="1">VLOOKUP(F92,OFFSET(Hodnoc!$A$1:$C$28,0,IF(I92="Hory",0,IF(I92="Ledy",3,IF(I92="Písek",6,IF(I92="Skalky",9,IF(I92="Boulder",12,"chyba")))))),IF(J92="A",2,3),0)*VLOOKUP(G92,Hodnoc!$P$1:$Q$11,2,0)</f>
        <v>27</v>
      </c>
    </row>
    <row r="93" spans="1:11" ht="12.75">
      <c r="A93" s="1">
        <v>92</v>
      </c>
      <c r="B93" s="28">
        <v>40040</v>
      </c>
      <c r="C93" s="1" t="s">
        <v>198</v>
      </c>
      <c r="D93" s="1" t="s">
        <v>842</v>
      </c>
      <c r="E93" s="46" t="s">
        <v>844</v>
      </c>
      <c r="F93" s="32">
        <v>6</v>
      </c>
      <c r="G93" s="1" t="s">
        <v>50</v>
      </c>
      <c r="H93" s="1" t="s">
        <v>47</v>
      </c>
      <c r="I93" s="1" t="s">
        <v>9</v>
      </c>
      <c r="J93" s="25" t="s">
        <v>11</v>
      </c>
      <c r="K93" s="26">
        <f ca="1">VLOOKUP(F93,OFFSET(Hodnoc!$A$1:$C$28,0,IF(I93="Hory",0,IF(I93="Ledy",3,IF(I93="Písek",6,IF(I93="Skalky",9,IF(I93="Boulder",12,"chyba")))))),IF(J93="A",2,3),0)*VLOOKUP(G93,Hodnoc!$P$1:$Q$11,2,0)</f>
        <v>18</v>
      </c>
    </row>
    <row r="94" spans="1:11" ht="12.75">
      <c r="A94" s="1">
        <v>93</v>
      </c>
      <c r="B94" s="28">
        <v>40040</v>
      </c>
      <c r="C94" s="1" t="s">
        <v>198</v>
      </c>
      <c r="D94" s="1" t="s">
        <v>842</v>
      </c>
      <c r="E94" s="46" t="s">
        <v>845</v>
      </c>
      <c r="F94" s="32">
        <v>5</v>
      </c>
      <c r="G94" s="1" t="s">
        <v>38</v>
      </c>
      <c r="H94" s="1" t="s">
        <v>47</v>
      </c>
      <c r="I94" s="1" t="s">
        <v>9</v>
      </c>
      <c r="J94" s="25" t="s">
        <v>11</v>
      </c>
      <c r="K94" s="26">
        <f ca="1">VLOOKUP(F94,OFFSET(Hodnoc!$A$1:$C$28,0,IF(I94="Hory",0,IF(I94="Ledy",3,IF(I94="Písek",6,IF(I94="Skalky",9,IF(I94="Boulder",12,"chyba")))))),IF(J94="A",2,3),0)*VLOOKUP(G94,Hodnoc!$P$1:$Q$11,2,0)</f>
        <v>19.8</v>
      </c>
    </row>
    <row r="95" spans="1:11" ht="12.75">
      <c r="A95" s="1">
        <v>94</v>
      </c>
      <c r="B95" s="28">
        <v>40040</v>
      </c>
      <c r="C95" s="1" t="s">
        <v>198</v>
      </c>
      <c r="D95" s="1" t="s">
        <v>842</v>
      </c>
      <c r="E95" s="46" t="s">
        <v>846</v>
      </c>
      <c r="F95" s="32">
        <v>5</v>
      </c>
      <c r="G95" s="1" t="s">
        <v>40</v>
      </c>
      <c r="H95" s="1" t="s">
        <v>47</v>
      </c>
      <c r="I95" s="1" t="s">
        <v>9</v>
      </c>
      <c r="J95" s="25" t="s">
        <v>11</v>
      </c>
      <c r="K95" s="26">
        <f ca="1">VLOOKUP(F95,OFFSET(Hodnoc!$A$1:$C$28,0,IF(I95="Hory",0,IF(I95="Ledy",3,IF(I95="Písek",6,IF(I95="Skalky",9,IF(I95="Boulder",12,"chyba")))))),IF(J95="A",2,3),0)*VLOOKUP(G95,Hodnoc!$P$1:$Q$11,2,0)</f>
        <v>16.5</v>
      </c>
    </row>
    <row r="96" spans="1:11" ht="12.75">
      <c r="A96" s="1">
        <v>95</v>
      </c>
      <c r="B96" s="28">
        <v>40040</v>
      </c>
      <c r="C96" s="1" t="s">
        <v>198</v>
      </c>
      <c r="D96" s="1" t="s">
        <v>842</v>
      </c>
      <c r="E96" s="46" t="s">
        <v>847</v>
      </c>
      <c r="F96" s="32" t="s">
        <v>75</v>
      </c>
      <c r="G96" s="1" t="s">
        <v>50</v>
      </c>
      <c r="H96" s="1" t="s">
        <v>47</v>
      </c>
      <c r="I96" s="1" t="s">
        <v>9</v>
      </c>
      <c r="J96" s="25" t="s">
        <v>11</v>
      </c>
      <c r="K96" s="26">
        <f ca="1">VLOOKUP(F96,OFFSET(Hodnoc!$A$1:$C$28,0,IF(I96="Hory",0,IF(I96="Ledy",3,IF(I96="Písek",6,IF(I96="Skalky",9,IF(I96="Boulder",12,"chyba")))))),IF(J96="A",2,3),0)*VLOOKUP(G96,Hodnoc!$P$1:$Q$11,2,0)</f>
        <v>21</v>
      </c>
    </row>
    <row r="97" spans="1:11" ht="12.75">
      <c r="A97" s="1">
        <v>96</v>
      </c>
      <c r="B97" s="28">
        <v>40041</v>
      </c>
      <c r="C97" s="1" t="s">
        <v>198</v>
      </c>
      <c r="D97" s="1" t="s">
        <v>848</v>
      </c>
      <c r="E97" s="46" t="s">
        <v>679</v>
      </c>
      <c r="F97" s="32">
        <v>7</v>
      </c>
      <c r="G97" s="1" t="s">
        <v>40</v>
      </c>
      <c r="H97" s="1" t="s">
        <v>47</v>
      </c>
      <c r="I97" s="1" t="s">
        <v>9</v>
      </c>
      <c r="J97" s="25" t="s">
        <v>11</v>
      </c>
      <c r="K97" s="26">
        <f ca="1">VLOOKUP(F97,OFFSET(Hodnoc!$A$1:$C$28,0,IF(I97="Hory",0,IF(I97="Ledy",3,IF(I97="Písek",6,IF(I97="Skalky",9,IF(I97="Boulder",12,"chyba")))))),IF(J97="A",2,3),0)*VLOOKUP(G97,Hodnoc!$P$1:$Q$11,2,0)</f>
        <v>43.5</v>
      </c>
    </row>
    <row r="98" spans="1:11" ht="12.75">
      <c r="A98" s="1">
        <v>97</v>
      </c>
      <c r="B98" s="28">
        <v>40041</v>
      </c>
      <c r="C98" s="1" t="s">
        <v>198</v>
      </c>
      <c r="D98" s="1" t="s">
        <v>848</v>
      </c>
      <c r="E98" s="46" t="s">
        <v>680</v>
      </c>
      <c r="F98" s="32" t="s">
        <v>75</v>
      </c>
      <c r="G98" s="1" t="s">
        <v>39</v>
      </c>
      <c r="H98" s="1" t="s">
        <v>47</v>
      </c>
      <c r="I98" s="1" t="s">
        <v>9</v>
      </c>
      <c r="J98" s="25" t="s">
        <v>11</v>
      </c>
      <c r="K98" s="26">
        <f ca="1">VLOOKUP(F98,OFFSET(Hodnoc!$A$1:$C$28,0,IF(I98="Hory",0,IF(I98="Ledy",3,IF(I98="Písek",6,IF(I98="Skalky",9,IF(I98="Boulder",12,"chyba")))))),IF(J98="A",2,3),0)*VLOOKUP(G98,Hodnoc!$P$1:$Q$11,2,0)</f>
        <v>31.5</v>
      </c>
    </row>
    <row r="99" spans="1:11" ht="12.75">
      <c r="A99" s="1">
        <v>98</v>
      </c>
      <c r="B99" s="28">
        <v>40041</v>
      </c>
      <c r="C99" s="1" t="s">
        <v>198</v>
      </c>
      <c r="D99" s="1" t="s">
        <v>848</v>
      </c>
      <c r="E99" s="46" t="s">
        <v>675</v>
      </c>
      <c r="F99" s="32" t="s">
        <v>75</v>
      </c>
      <c r="G99" s="1" t="s">
        <v>38</v>
      </c>
      <c r="H99" s="1" t="s">
        <v>47</v>
      </c>
      <c r="I99" s="1" t="s">
        <v>9</v>
      </c>
      <c r="J99" s="25" t="s">
        <v>11</v>
      </c>
      <c r="K99" s="26">
        <f ca="1">VLOOKUP(F99,OFFSET(Hodnoc!$A$1:$C$28,0,IF(I99="Hory",0,IF(I99="Ledy",3,IF(I99="Písek",6,IF(I99="Skalky",9,IF(I99="Boulder",12,"chyba")))))),IF(J99="A",2,3),0)*VLOOKUP(G99,Hodnoc!$P$1:$Q$11,2,0)</f>
        <v>37.800000000000004</v>
      </c>
    </row>
    <row r="100" spans="1:11" ht="12.75">
      <c r="A100" s="1">
        <v>99</v>
      </c>
      <c r="B100" s="28">
        <v>40041</v>
      </c>
      <c r="C100" s="1" t="s">
        <v>198</v>
      </c>
      <c r="D100" s="1" t="s">
        <v>848</v>
      </c>
      <c r="E100" s="46" t="s">
        <v>713</v>
      </c>
      <c r="F100" s="32">
        <v>5</v>
      </c>
      <c r="G100" s="1" t="s">
        <v>39</v>
      </c>
      <c r="H100" s="1" t="s">
        <v>47</v>
      </c>
      <c r="I100" s="1" t="s">
        <v>9</v>
      </c>
      <c r="J100" s="25" t="s">
        <v>11</v>
      </c>
      <c r="K100" s="26">
        <f ca="1">VLOOKUP(F100,OFFSET(Hodnoc!$A$1:$C$28,0,IF(I100="Hory",0,IF(I100="Ledy",3,IF(I100="Písek",6,IF(I100="Skalky",9,IF(I100="Boulder",12,"chyba")))))),IF(J100="A",2,3),0)*VLOOKUP(G100,Hodnoc!$P$1:$Q$11,2,0)</f>
        <v>16.5</v>
      </c>
    </row>
    <row r="101" spans="1:11" ht="12.75">
      <c r="A101" s="1">
        <v>100</v>
      </c>
      <c r="B101" s="28">
        <v>40041</v>
      </c>
      <c r="C101" s="1" t="s">
        <v>198</v>
      </c>
      <c r="D101" s="1" t="s">
        <v>848</v>
      </c>
      <c r="E101" s="46" t="s">
        <v>849</v>
      </c>
      <c r="F101" s="32" t="s">
        <v>74</v>
      </c>
      <c r="G101" s="1" t="s">
        <v>39</v>
      </c>
      <c r="H101" s="1" t="s">
        <v>47</v>
      </c>
      <c r="I101" s="1" t="s">
        <v>9</v>
      </c>
      <c r="J101" s="25" t="s">
        <v>11</v>
      </c>
      <c r="K101" s="26">
        <f ca="1">VLOOKUP(F101,OFFSET(Hodnoc!$A$1:$C$28,0,IF(I101="Hory",0,IF(I101="Ledy",3,IF(I101="Písek",6,IF(I101="Skalky",9,IF(I101="Boulder",12,"chyba")))))),IF(J101="A",2,3),0)*VLOOKUP(G101,Hodnoc!$P$1:$Q$11,2,0)</f>
        <v>24</v>
      </c>
    </row>
    <row r="102" spans="1:11" ht="12.75">
      <c r="A102" s="1">
        <v>101</v>
      </c>
      <c r="B102" s="28">
        <v>40048</v>
      </c>
      <c r="C102" s="1" t="s">
        <v>612</v>
      </c>
      <c r="D102" s="1"/>
      <c r="E102" s="46" t="s">
        <v>616</v>
      </c>
      <c r="F102" s="32" t="s">
        <v>76</v>
      </c>
      <c r="G102" s="1" t="s">
        <v>40</v>
      </c>
      <c r="H102" s="1" t="s">
        <v>47</v>
      </c>
      <c r="I102" s="1" t="s">
        <v>9</v>
      </c>
      <c r="J102" s="25" t="s">
        <v>11</v>
      </c>
      <c r="K102" s="26">
        <f ca="1">VLOOKUP(F102,OFFSET(Hodnoc!$A$1:$C$28,0,IF(I102="Hory",0,IF(I102="Ledy",3,IF(I102="Písek",6,IF(I102="Skalky",9,IF(I102="Boulder",12,"chyba")))))),IF(J102="A",2,3),0)*VLOOKUP(G102,Hodnoc!$P$1:$Q$11,2,0)</f>
        <v>37.5</v>
      </c>
    </row>
    <row r="103" spans="1:11" ht="12.75">
      <c r="A103" s="1">
        <v>102</v>
      </c>
      <c r="B103" s="28">
        <v>40048</v>
      </c>
      <c r="C103" s="1" t="s">
        <v>612</v>
      </c>
      <c r="D103" s="1"/>
      <c r="E103" s="46" t="s">
        <v>850</v>
      </c>
      <c r="F103" s="32" t="s">
        <v>66</v>
      </c>
      <c r="G103" s="1" t="s">
        <v>39</v>
      </c>
      <c r="H103" s="1" t="s">
        <v>47</v>
      </c>
      <c r="I103" s="1" t="s">
        <v>9</v>
      </c>
      <c r="J103" s="25" t="s">
        <v>11</v>
      </c>
      <c r="K103" s="26">
        <f ca="1">VLOOKUP(F103,OFFSET(Hodnoc!$A$1:$C$28,0,IF(I103="Hory",0,IF(I103="Ledy",3,IF(I103="Písek",6,IF(I103="Skalky",9,IF(I103="Boulder",12,"chyba")))))),IF(J103="A",2,3),0)*VLOOKUP(G103,Hodnoc!$P$1:$Q$11,2,0)</f>
        <v>49.5</v>
      </c>
    </row>
    <row r="104" spans="1:11" ht="12.75">
      <c r="A104" s="1">
        <v>103</v>
      </c>
      <c r="B104" s="28">
        <v>40048</v>
      </c>
      <c r="C104" s="1" t="s">
        <v>612</v>
      </c>
      <c r="D104" s="1"/>
      <c r="E104" s="46" t="s">
        <v>701</v>
      </c>
      <c r="F104" s="32" t="s">
        <v>76</v>
      </c>
      <c r="G104" s="1" t="s">
        <v>40</v>
      </c>
      <c r="H104" s="1" t="s">
        <v>47</v>
      </c>
      <c r="I104" s="1" t="s">
        <v>9</v>
      </c>
      <c r="J104" s="25" t="s">
        <v>11</v>
      </c>
      <c r="K104" s="26">
        <f ca="1">VLOOKUP(F104,OFFSET(Hodnoc!$A$1:$C$28,0,IF(I104="Hory",0,IF(I104="Ledy",3,IF(I104="Písek",6,IF(I104="Skalky",9,IF(I104="Boulder",12,"chyba")))))),IF(J104="A",2,3),0)*VLOOKUP(G104,Hodnoc!$P$1:$Q$11,2,0)</f>
        <v>37.5</v>
      </c>
    </row>
    <row r="105" spans="1:11" ht="12.75">
      <c r="A105" s="1">
        <v>104</v>
      </c>
      <c r="B105" s="28">
        <v>40055</v>
      </c>
      <c r="C105" s="1" t="s">
        <v>612</v>
      </c>
      <c r="D105" s="1"/>
      <c r="E105" s="46" t="s">
        <v>616</v>
      </c>
      <c r="F105" s="32" t="s">
        <v>76</v>
      </c>
      <c r="G105" s="1" t="s">
        <v>39</v>
      </c>
      <c r="H105" s="1" t="s">
        <v>47</v>
      </c>
      <c r="I105" s="1" t="s">
        <v>9</v>
      </c>
      <c r="J105" s="25" t="s">
        <v>11</v>
      </c>
      <c r="K105" s="26">
        <f ca="1">VLOOKUP(F105,OFFSET(Hodnoc!$A$1:$C$28,0,IF(I105="Hory",0,IF(I105="Ledy",3,IF(I105="Písek",6,IF(I105="Skalky",9,IF(I105="Boulder",12,"chyba")))))),IF(J105="A",2,3),0)*VLOOKUP(G105,Hodnoc!$P$1:$Q$11,2,0)</f>
        <v>37.5</v>
      </c>
    </row>
    <row r="106" spans="1:11" ht="12.75">
      <c r="A106" s="1">
        <v>105</v>
      </c>
      <c r="B106" s="28">
        <v>40055</v>
      </c>
      <c r="C106" s="1" t="s">
        <v>612</v>
      </c>
      <c r="D106" s="1"/>
      <c r="E106" s="46" t="s">
        <v>702</v>
      </c>
      <c r="F106" s="32" t="s">
        <v>75</v>
      </c>
      <c r="G106" s="1" t="s">
        <v>40</v>
      </c>
      <c r="H106" s="1" t="s">
        <v>47</v>
      </c>
      <c r="I106" s="1" t="s">
        <v>9</v>
      </c>
      <c r="J106" s="25" t="s">
        <v>11</v>
      </c>
      <c r="K106" s="26">
        <f ca="1">VLOOKUP(F106,OFFSET(Hodnoc!$A$1:$C$28,0,IF(I106="Hory",0,IF(I106="Ledy",3,IF(I106="Písek",6,IF(I106="Skalky",9,IF(I106="Boulder",12,"chyba")))))),IF(J106="A",2,3),0)*VLOOKUP(G106,Hodnoc!$P$1:$Q$11,2,0)</f>
        <v>31.5</v>
      </c>
    </row>
    <row r="107" spans="1:11" ht="12.75">
      <c r="A107" s="1">
        <v>106</v>
      </c>
      <c r="B107" s="28">
        <v>40055</v>
      </c>
      <c r="C107" s="1" t="s">
        <v>612</v>
      </c>
      <c r="D107" s="1"/>
      <c r="E107" s="46" t="s">
        <v>785</v>
      </c>
      <c r="F107" s="32">
        <v>7</v>
      </c>
      <c r="G107" s="1" t="s">
        <v>39</v>
      </c>
      <c r="H107" s="1" t="s">
        <v>47</v>
      </c>
      <c r="I107" s="1" t="s">
        <v>9</v>
      </c>
      <c r="J107" s="25" t="s">
        <v>11</v>
      </c>
      <c r="K107" s="26">
        <f ca="1">VLOOKUP(F107,OFFSET(Hodnoc!$A$1:$C$28,0,IF(I107="Hory",0,IF(I107="Ledy",3,IF(I107="Písek",6,IF(I107="Skalky",9,IF(I107="Boulder",12,"chyba")))))),IF(J107="A",2,3),0)*VLOOKUP(G107,Hodnoc!$P$1:$Q$11,2,0)</f>
        <v>43.5</v>
      </c>
    </row>
    <row r="108" spans="1:11" ht="12.75">
      <c r="A108" s="1">
        <v>107</v>
      </c>
      <c r="B108" s="28">
        <v>40055</v>
      </c>
      <c r="C108" s="1" t="s">
        <v>612</v>
      </c>
      <c r="D108" s="1"/>
      <c r="E108" s="46" t="s">
        <v>851</v>
      </c>
      <c r="F108" s="32" t="s">
        <v>72</v>
      </c>
      <c r="G108" s="1" t="s">
        <v>38</v>
      </c>
      <c r="H108" s="1" t="s">
        <v>47</v>
      </c>
      <c r="I108" s="1" t="s">
        <v>9</v>
      </c>
      <c r="J108" s="25" t="s">
        <v>11</v>
      </c>
      <c r="K108" s="26">
        <f ca="1">VLOOKUP(F108,OFFSET(Hodnoc!$A$1:$C$28,0,IF(I108="Hory",0,IF(I108="Ledy",3,IF(I108="Písek",6,IF(I108="Skalky",9,IF(I108="Boulder",12,"chyba")))))),IF(J108="A",2,3),0)*VLOOKUP(G108,Hodnoc!$P$1:$Q$11,2,0)</f>
        <v>16.2</v>
      </c>
    </row>
    <row r="109" spans="1:11" ht="12.75">
      <c r="A109" s="1">
        <v>108</v>
      </c>
      <c r="B109" s="28">
        <v>40055</v>
      </c>
      <c r="C109" s="1" t="s">
        <v>612</v>
      </c>
      <c r="D109" s="1"/>
      <c r="E109" s="46" t="s">
        <v>613</v>
      </c>
      <c r="F109" s="32" t="s">
        <v>65</v>
      </c>
      <c r="G109" s="1" t="s">
        <v>5</v>
      </c>
      <c r="H109" s="1" t="s">
        <v>47</v>
      </c>
      <c r="I109" s="1" t="s">
        <v>9</v>
      </c>
      <c r="J109" s="25" t="s">
        <v>12</v>
      </c>
      <c r="K109" s="26">
        <f ca="1">VLOOKUP(F109,OFFSET(Hodnoc!$A$1:$C$28,0,IF(I109="Hory",0,IF(I109="Ledy",3,IF(I109="Písek",6,IF(I109="Skalky",9,IF(I109="Boulder",12,"chyba")))))),IF(J109="A",2,3),0)*VLOOKUP(G109,Hodnoc!$P$1:$Q$11,2,0)</f>
        <v>23.400000000000002</v>
      </c>
    </row>
    <row r="110" spans="1:11" ht="12.75">
      <c r="A110" s="1">
        <v>109</v>
      </c>
      <c r="B110" s="28">
        <v>40055</v>
      </c>
      <c r="C110" s="1" t="s">
        <v>612</v>
      </c>
      <c r="D110" s="1"/>
      <c r="E110" s="46" t="s">
        <v>704</v>
      </c>
      <c r="F110" s="32" t="s">
        <v>76</v>
      </c>
      <c r="G110" s="1" t="s">
        <v>39</v>
      </c>
      <c r="H110" s="1" t="s">
        <v>47</v>
      </c>
      <c r="I110" s="1" t="s">
        <v>9</v>
      </c>
      <c r="J110" s="25" t="s">
        <v>11</v>
      </c>
      <c r="K110" s="26">
        <f ca="1">VLOOKUP(F110,OFFSET(Hodnoc!$A$1:$C$28,0,IF(I110="Hory",0,IF(I110="Ledy",3,IF(I110="Písek",6,IF(I110="Skalky",9,IF(I110="Boulder",12,"chyba")))))),IF(J110="A",2,3),0)*VLOOKUP(G110,Hodnoc!$P$1:$Q$11,2,0)</f>
        <v>37.5</v>
      </c>
    </row>
    <row r="111" spans="1:11" ht="12.75">
      <c r="A111" s="1">
        <v>110</v>
      </c>
      <c r="B111" s="28">
        <v>40069</v>
      </c>
      <c r="C111" s="1" t="s">
        <v>147</v>
      </c>
      <c r="D111" s="1"/>
      <c r="E111" s="46" t="s">
        <v>718</v>
      </c>
      <c r="F111" s="32" t="s">
        <v>75</v>
      </c>
      <c r="G111" s="1" t="s">
        <v>39</v>
      </c>
      <c r="H111" s="1" t="s">
        <v>47</v>
      </c>
      <c r="I111" s="1" t="s">
        <v>9</v>
      </c>
      <c r="J111" s="25" t="s">
        <v>11</v>
      </c>
      <c r="K111" s="26">
        <f ca="1">VLOOKUP(F111,OFFSET(Hodnoc!$A$1:$C$28,0,IF(I111="Hory",0,IF(I111="Ledy",3,IF(I111="Písek",6,IF(I111="Skalky",9,IF(I111="Boulder",12,"chyba")))))),IF(J111="A",2,3),0)*VLOOKUP(G111,Hodnoc!$P$1:$Q$11,2,0)</f>
        <v>31.5</v>
      </c>
    </row>
    <row r="112" spans="1:11" ht="12.75">
      <c r="A112" s="1">
        <v>111</v>
      </c>
      <c r="B112" s="28">
        <v>40069</v>
      </c>
      <c r="C112" s="1" t="s">
        <v>147</v>
      </c>
      <c r="D112" s="1"/>
      <c r="E112" s="46" t="s">
        <v>852</v>
      </c>
      <c r="F112" s="32">
        <v>6</v>
      </c>
      <c r="G112" s="1" t="s">
        <v>39</v>
      </c>
      <c r="H112" s="1" t="s">
        <v>47</v>
      </c>
      <c r="I112" s="1" t="s">
        <v>9</v>
      </c>
      <c r="J112" s="25" t="s">
        <v>11</v>
      </c>
      <c r="K112" s="26">
        <f ca="1">VLOOKUP(F112,OFFSET(Hodnoc!$A$1:$C$28,0,IF(I112="Hory",0,IF(I112="Ledy",3,IF(I112="Písek",6,IF(I112="Skalky",9,IF(I112="Boulder",12,"chyba")))))),IF(J112="A",2,3),0)*VLOOKUP(G112,Hodnoc!$P$1:$Q$11,2,0)</f>
        <v>27</v>
      </c>
    </row>
    <row r="113" spans="1:11" ht="12.75">
      <c r="A113" s="1">
        <v>112</v>
      </c>
      <c r="B113" s="28">
        <v>40069</v>
      </c>
      <c r="C113" s="1" t="s">
        <v>147</v>
      </c>
      <c r="D113" s="1"/>
      <c r="E113" s="46" t="s">
        <v>151</v>
      </c>
      <c r="F113" s="32" t="s">
        <v>76</v>
      </c>
      <c r="G113" s="1" t="s">
        <v>39</v>
      </c>
      <c r="H113" s="1" t="s">
        <v>47</v>
      </c>
      <c r="I113" s="1" t="s">
        <v>9</v>
      </c>
      <c r="J113" s="25" t="s">
        <v>11</v>
      </c>
      <c r="K113" s="26">
        <f ca="1">VLOOKUP(F113,OFFSET(Hodnoc!$A$1:$C$28,0,IF(I113="Hory",0,IF(I113="Ledy",3,IF(I113="Písek",6,IF(I113="Skalky",9,IF(I113="Boulder",12,"chyba")))))),IF(J113="A",2,3),0)*VLOOKUP(G113,Hodnoc!$P$1:$Q$11,2,0)</f>
        <v>37.5</v>
      </c>
    </row>
    <row r="114" spans="1:11" ht="12.75">
      <c r="A114" s="1">
        <v>113</v>
      </c>
      <c r="B114" s="28">
        <v>40069</v>
      </c>
      <c r="C114" s="1" t="s">
        <v>147</v>
      </c>
      <c r="D114" s="1"/>
      <c r="E114" s="46" t="s">
        <v>853</v>
      </c>
      <c r="F114" s="32" t="s">
        <v>75</v>
      </c>
      <c r="G114" s="1" t="s">
        <v>39</v>
      </c>
      <c r="H114" s="1" t="s">
        <v>47</v>
      </c>
      <c r="I114" s="1" t="s">
        <v>9</v>
      </c>
      <c r="J114" s="25" t="s">
        <v>11</v>
      </c>
      <c r="K114" s="26">
        <f ca="1">VLOOKUP(F114,OFFSET(Hodnoc!$A$1:$C$28,0,IF(I114="Hory",0,IF(I114="Ledy",3,IF(I114="Písek",6,IF(I114="Skalky",9,IF(I114="Boulder",12,"chyba")))))),IF(J114="A",2,3),0)*VLOOKUP(G114,Hodnoc!$P$1:$Q$11,2,0)</f>
        <v>31.5</v>
      </c>
    </row>
    <row r="115" spans="1:11" ht="12.75">
      <c r="A115" s="1">
        <v>114</v>
      </c>
      <c r="B115" s="28">
        <v>40069</v>
      </c>
      <c r="C115" s="1" t="s">
        <v>147</v>
      </c>
      <c r="D115" s="1"/>
      <c r="E115" s="46" t="s">
        <v>854</v>
      </c>
      <c r="F115" s="32" t="s">
        <v>76</v>
      </c>
      <c r="G115" s="1" t="s">
        <v>39</v>
      </c>
      <c r="H115" s="1" t="s">
        <v>47</v>
      </c>
      <c r="I115" s="1" t="s">
        <v>9</v>
      </c>
      <c r="J115" s="25" t="s">
        <v>11</v>
      </c>
      <c r="K115" s="26">
        <f ca="1">VLOOKUP(F115,OFFSET(Hodnoc!$A$1:$C$28,0,IF(I115="Hory",0,IF(I115="Ledy",3,IF(I115="Písek",6,IF(I115="Skalky",9,IF(I115="Boulder",12,"chyba")))))),IF(J115="A",2,3),0)*VLOOKUP(G115,Hodnoc!$P$1:$Q$11,2,0)</f>
        <v>37.5</v>
      </c>
    </row>
    <row r="116" spans="1:11" ht="12.75">
      <c r="A116" s="1">
        <v>115</v>
      </c>
      <c r="B116" s="28">
        <v>40076</v>
      </c>
      <c r="C116" s="1" t="s">
        <v>855</v>
      </c>
      <c r="D116" s="1"/>
      <c r="E116" s="46" t="s">
        <v>856</v>
      </c>
      <c r="F116" s="32" t="s">
        <v>74</v>
      </c>
      <c r="G116" s="1" t="s">
        <v>38</v>
      </c>
      <c r="H116" s="1" t="s">
        <v>47</v>
      </c>
      <c r="I116" s="1" t="s">
        <v>9</v>
      </c>
      <c r="J116" s="25" t="s">
        <v>11</v>
      </c>
      <c r="K116" s="26">
        <f ca="1">VLOOKUP(F116,OFFSET(Hodnoc!$A$1:$C$28,0,IF(I116="Hory",0,IF(I116="Ledy",3,IF(I116="Písek",6,IF(I116="Skalky",9,IF(I116="Boulder",12,"chyba")))))),IF(J116="A",2,3),0)*VLOOKUP(G116,Hodnoc!$P$1:$Q$11,2,0)</f>
        <v>28.8</v>
      </c>
    </row>
    <row r="117" spans="1:11" ht="12.75">
      <c r="A117" s="1">
        <v>116</v>
      </c>
      <c r="B117" s="28">
        <v>40076</v>
      </c>
      <c r="C117" s="1" t="s">
        <v>855</v>
      </c>
      <c r="D117" s="1"/>
      <c r="E117" s="46" t="s">
        <v>857</v>
      </c>
      <c r="F117" s="32">
        <v>6</v>
      </c>
      <c r="G117" s="1" t="s">
        <v>38</v>
      </c>
      <c r="H117" s="1" t="s">
        <v>47</v>
      </c>
      <c r="I117" s="1" t="s">
        <v>9</v>
      </c>
      <c r="J117" s="25" t="s">
        <v>11</v>
      </c>
      <c r="K117" s="26">
        <f ca="1">VLOOKUP(F117,OFFSET(Hodnoc!$A$1:$C$28,0,IF(I117="Hory",0,IF(I117="Ledy",3,IF(I117="Písek",6,IF(I117="Skalky",9,IF(I117="Boulder",12,"chyba")))))),IF(J117="A",2,3),0)*VLOOKUP(G117,Hodnoc!$P$1:$Q$11,2,0)</f>
        <v>32.4</v>
      </c>
    </row>
    <row r="118" spans="1:11" ht="12.75">
      <c r="A118" s="1">
        <v>117</v>
      </c>
      <c r="B118" s="28">
        <v>40076</v>
      </c>
      <c r="C118" s="1" t="s">
        <v>855</v>
      </c>
      <c r="D118" s="1"/>
      <c r="E118" s="46" t="s">
        <v>858</v>
      </c>
      <c r="F118" s="32" t="s">
        <v>76</v>
      </c>
      <c r="G118" s="1" t="s">
        <v>40</v>
      </c>
      <c r="H118" s="1" t="s">
        <v>47</v>
      </c>
      <c r="I118" s="1" t="s">
        <v>9</v>
      </c>
      <c r="J118" s="25" t="s">
        <v>11</v>
      </c>
      <c r="K118" s="26">
        <f ca="1">VLOOKUP(F118,OFFSET(Hodnoc!$A$1:$C$28,0,IF(I118="Hory",0,IF(I118="Ledy",3,IF(I118="Písek",6,IF(I118="Skalky",9,IF(I118="Boulder",12,"chyba")))))),IF(J118="A",2,3),0)*VLOOKUP(G118,Hodnoc!$P$1:$Q$11,2,0)</f>
        <v>37.5</v>
      </c>
    </row>
    <row r="119" spans="1:11" ht="12.75">
      <c r="A119" s="1">
        <v>118</v>
      </c>
      <c r="B119" s="28">
        <v>40076</v>
      </c>
      <c r="C119" s="1" t="s">
        <v>855</v>
      </c>
      <c r="D119" s="1"/>
      <c r="E119" s="46" t="s">
        <v>447</v>
      </c>
      <c r="F119" s="32" t="s">
        <v>75</v>
      </c>
      <c r="G119" s="1" t="s">
        <v>38</v>
      </c>
      <c r="H119" s="1" t="s">
        <v>47</v>
      </c>
      <c r="I119" s="1" t="s">
        <v>9</v>
      </c>
      <c r="J119" s="25" t="s">
        <v>11</v>
      </c>
      <c r="K119" s="26">
        <f ca="1">VLOOKUP(F119,OFFSET(Hodnoc!$A$1:$C$28,0,IF(I119="Hory",0,IF(I119="Ledy",3,IF(I119="Písek",6,IF(I119="Skalky",9,IF(I119="Boulder",12,"chyba")))))),IF(J119="A",2,3),0)*VLOOKUP(G119,Hodnoc!$P$1:$Q$11,2,0)</f>
        <v>37.800000000000004</v>
      </c>
    </row>
    <row r="120" spans="1:11" ht="12.75">
      <c r="A120" s="1">
        <v>119</v>
      </c>
      <c r="B120" s="28">
        <v>40076</v>
      </c>
      <c r="C120" s="1" t="s">
        <v>855</v>
      </c>
      <c r="D120" s="1"/>
      <c r="E120" s="46" t="s">
        <v>859</v>
      </c>
      <c r="F120" s="32">
        <v>5</v>
      </c>
      <c r="G120" s="1" t="s">
        <v>38</v>
      </c>
      <c r="H120" s="1" t="s">
        <v>47</v>
      </c>
      <c r="I120" s="1" t="s">
        <v>9</v>
      </c>
      <c r="J120" s="25" t="s">
        <v>11</v>
      </c>
      <c r="K120" s="26">
        <f ca="1">VLOOKUP(F120,OFFSET(Hodnoc!$A$1:$C$28,0,IF(I120="Hory",0,IF(I120="Ledy",3,IF(I120="Písek",6,IF(I120="Skalky",9,IF(I120="Boulder",12,"chyba")))))),IF(J120="A",2,3),0)*VLOOKUP(G120,Hodnoc!$P$1:$Q$11,2,0)</f>
        <v>19.8</v>
      </c>
    </row>
    <row r="121" spans="1:11" ht="12.75">
      <c r="A121" s="1">
        <v>120</v>
      </c>
      <c r="B121" s="28">
        <v>40079</v>
      </c>
      <c r="C121" s="1" t="s">
        <v>227</v>
      </c>
      <c r="D121" s="1"/>
      <c r="E121" s="46" t="s">
        <v>860</v>
      </c>
      <c r="F121" s="32" t="s">
        <v>73</v>
      </c>
      <c r="G121" s="1" t="s">
        <v>50</v>
      </c>
      <c r="H121" s="1" t="s">
        <v>47</v>
      </c>
      <c r="I121" s="1" t="s">
        <v>9</v>
      </c>
      <c r="J121" s="25" t="s">
        <v>11</v>
      </c>
      <c r="K121" s="26">
        <f ca="1">VLOOKUP(F121,OFFSET(Hodnoc!$A$1:$C$28,0,IF(I121="Hory",0,IF(I121="Ledy",3,IF(I121="Písek",6,IF(I121="Skalky",9,IF(I121="Boulder",12,"chyba")))))),IF(J121="A",2,3),0)*VLOOKUP(G121,Hodnoc!$P$1:$Q$11,2,0)</f>
        <v>13</v>
      </c>
    </row>
    <row r="122" spans="1:11" ht="12.75">
      <c r="A122" s="1">
        <v>121</v>
      </c>
      <c r="B122" s="28">
        <v>40079</v>
      </c>
      <c r="C122" s="1" t="s">
        <v>227</v>
      </c>
      <c r="D122" s="1"/>
      <c r="E122" s="46" t="s">
        <v>315</v>
      </c>
      <c r="F122" s="32">
        <v>5</v>
      </c>
      <c r="G122" s="1" t="s">
        <v>39</v>
      </c>
      <c r="H122" s="1" t="s">
        <v>47</v>
      </c>
      <c r="I122" s="1" t="s">
        <v>9</v>
      </c>
      <c r="J122" s="25" t="s">
        <v>11</v>
      </c>
      <c r="K122" s="26">
        <f ca="1">VLOOKUP(F122,OFFSET(Hodnoc!$A$1:$C$28,0,IF(I122="Hory",0,IF(I122="Ledy",3,IF(I122="Písek",6,IF(I122="Skalky",9,IF(I122="Boulder",12,"chyba")))))),IF(J122="A",2,3),0)*VLOOKUP(G122,Hodnoc!$P$1:$Q$11,2,0)</f>
        <v>16.5</v>
      </c>
    </row>
    <row r="123" spans="1:11" ht="12.75">
      <c r="A123" s="1">
        <v>122</v>
      </c>
      <c r="B123" s="28">
        <v>40079</v>
      </c>
      <c r="C123" s="1" t="s">
        <v>227</v>
      </c>
      <c r="D123" s="1"/>
      <c r="E123" s="46" t="s">
        <v>314</v>
      </c>
      <c r="F123" s="32">
        <v>4</v>
      </c>
      <c r="G123" s="1" t="s">
        <v>39</v>
      </c>
      <c r="H123" s="1" t="s">
        <v>47</v>
      </c>
      <c r="I123" s="1" t="s">
        <v>9</v>
      </c>
      <c r="J123" s="25" t="s">
        <v>11</v>
      </c>
      <c r="K123" s="26">
        <f ca="1">VLOOKUP(F123,OFFSET(Hodnoc!$A$1:$C$28,0,IF(I123="Hory",0,IF(I123="Ledy",3,IF(I123="Písek",6,IF(I123="Skalky",9,IF(I123="Boulder",12,"chyba")))))),IF(J123="A",2,3),0)*VLOOKUP(G123,Hodnoc!$P$1:$Q$11,2,0)</f>
        <v>9</v>
      </c>
    </row>
    <row r="124" spans="1:11" ht="12.75">
      <c r="A124" s="1">
        <v>123</v>
      </c>
      <c r="B124" s="28">
        <v>40083</v>
      </c>
      <c r="C124" s="1" t="s">
        <v>861</v>
      </c>
      <c r="D124" s="1"/>
      <c r="E124" s="46" t="s">
        <v>862</v>
      </c>
      <c r="F124" s="32" t="s">
        <v>73</v>
      </c>
      <c r="G124" s="1" t="s">
        <v>39</v>
      </c>
      <c r="H124" s="1" t="s">
        <v>47</v>
      </c>
      <c r="I124" s="1" t="s">
        <v>7</v>
      </c>
      <c r="J124" s="25" t="s">
        <v>11</v>
      </c>
      <c r="K124" s="26">
        <f ca="1">VLOOKUP(F124,OFFSET(Hodnoc!$A$1:$C$28,0,IF(I124="Hory",0,IF(I124="Ledy",3,IF(I124="Písek",6,IF(I124="Skalky",9,IF(I124="Boulder",12,"chyba")))))),IF(J124="A",2,3),0)*VLOOKUP(G124,Hodnoc!$P$1:$Q$11,2,0)</f>
        <v>57</v>
      </c>
    </row>
    <row r="125" spans="1:11" ht="12.75">
      <c r="A125" s="1">
        <v>124</v>
      </c>
      <c r="B125" s="28">
        <v>40083</v>
      </c>
      <c r="C125" s="1" t="s">
        <v>861</v>
      </c>
      <c r="D125" s="1"/>
      <c r="E125" s="46" t="s">
        <v>863</v>
      </c>
      <c r="F125" s="32" t="s">
        <v>71</v>
      </c>
      <c r="G125" s="1" t="s">
        <v>5</v>
      </c>
      <c r="H125" s="1" t="s">
        <v>47</v>
      </c>
      <c r="I125" s="1" t="s">
        <v>7</v>
      </c>
      <c r="J125" s="25" t="s">
        <v>12</v>
      </c>
      <c r="K125" s="26">
        <f ca="1">VLOOKUP(F125,OFFSET(Hodnoc!$A$1:$C$28,0,IF(I125="Hory",0,IF(I125="Ledy",3,IF(I125="Písek",6,IF(I125="Skalky",9,IF(I125="Boulder",12,"chyba")))))),IF(J125="A",2,3),0)*VLOOKUP(G125,Hodnoc!$P$1:$Q$11,2,0)</f>
        <v>10.4</v>
      </c>
    </row>
    <row r="126" spans="1:11" ht="12.75">
      <c r="A126" s="1">
        <v>125</v>
      </c>
      <c r="B126" s="28">
        <v>40083</v>
      </c>
      <c r="C126" s="1" t="s">
        <v>861</v>
      </c>
      <c r="D126" s="1"/>
      <c r="E126" s="46" t="s">
        <v>864</v>
      </c>
      <c r="F126" s="32" t="s">
        <v>71</v>
      </c>
      <c r="G126" s="1" t="s">
        <v>38</v>
      </c>
      <c r="H126" s="1" t="s">
        <v>47</v>
      </c>
      <c r="I126" s="1" t="s">
        <v>7</v>
      </c>
      <c r="J126" s="25" t="s">
        <v>11</v>
      </c>
      <c r="K126" s="26">
        <f ca="1">VLOOKUP(F126,OFFSET(Hodnoc!$A$1:$C$28,0,IF(I126="Hory",0,IF(I126="Ledy",3,IF(I126="Písek",6,IF(I126="Skalky",9,IF(I126="Boulder",12,"chyba")))))),IF(J126="A",2,3),0)*VLOOKUP(G126,Hodnoc!$P$1:$Q$11,2,0)</f>
        <v>32.4</v>
      </c>
    </row>
    <row r="127" spans="1:11" ht="12.75">
      <c r="A127" s="1">
        <v>126</v>
      </c>
      <c r="B127" s="28">
        <v>40083</v>
      </c>
      <c r="C127" s="1" t="s">
        <v>861</v>
      </c>
      <c r="D127" s="1"/>
      <c r="E127" s="46" t="s">
        <v>865</v>
      </c>
      <c r="F127" s="32">
        <v>4</v>
      </c>
      <c r="G127" s="1" t="s">
        <v>38</v>
      </c>
      <c r="H127" s="1" t="s">
        <v>47</v>
      </c>
      <c r="I127" s="1" t="s">
        <v>7</v>
      </c>
      <c r="J127" s="25" t="s">
        <v>11</v>
      </c>
      <c r="K127" s="26">
        <f ca="1">VLOOKUP(F127,OFFSET(Hodnoc!$A$1:$C$28,0,IF(I127="Hory",0,IF(I127="Ledy",3,IF(I127="Písek",6,IF(I127="Skalky",9,IF(I127="Boulder",12,"chyba")))))),IF(J127="A",2,3),0)*VLOOKUP(G127,Hodnoc!$P$1:$Q$11,2,0)</f>
        <v>39.6</v>
      </c>
    </row>
    <row r="128" spans="1:11" ht="12.75">
      <c r="A128" s="1">
        <v>127</v>
      </c>
      <c r="B128" s="28">
        <v>40083</v>
      </c>
      <c r="C128" s="1" t="s">
        <v>861</v>
      </c>
      <c r="D128" s="1"/>
      <c r="E128" s="46" t="s">
        <v>866</v>
      </c>
      <c r="F128" s="32">
        <v>4</v>
      </c>
      <c r="G128" s="1" t="s">
        <v>5</v>
      </c>
      <c r="H128" s="1" t="s">
        <v>47</v>
      </c>
      <c r="I128" s="1" t="s">
        <v>7</v>
      </c>
      <c r="J128" s="25" t="s">
        <v>12</v>
      </c>
      <c r="K128" s="26">
        <f ca="1">VLOOKUP(F128,OFFSET(Hodnoc!$A$1:$C$28,0,IF(I128="Hory",0,IF(I128="Ledy",3,IF(I128="Písek",6,IF(I128="Skalky",9,IF(I128="Boulder",12,"chyba")))))),IF(J128="A",2,3),0)*VLOOKUP(G128,Hodnoc!$P$1:$Q$11,2,0)</f>
        <v>13</v>
      </c>
    </row>
    <row r="129" spans="1:11" ht="12.75">
      <c r="A129" s="1">
        <v>128</v>
      </c>
      <c r="B129" s="28">
        <v>40083</v>
      </c>
      <c r="C129" s="1" t="s">
        <v>861</v>
      </c>
      <c r="D129" s="1"/>
      <c r="E129" s="46" t="s">
        <v>867</v>
      </c>
      <c r="F129" s="32" t="s">
        <v>73</v>
      </c>
      <c r="G129" s="1" t="s">
        <v>38</v>
      </c>
      <c r="H129" s="1" t="s">
        <v>47</v>
      </c>
      <c r="I129" s="1" t="s">
        <v>7</v>
      </c>
      <c r="J129" s="25" t="s">
        <v>11</v>
      </c>
      <c r="K129" s="26">
        <f ca="1">VLOOKUP(F129,OFFSET(Hodnoc!$A$1:$C$28,0,IF(I129="Hory",0,IF(I129="Ledy",3,IF(I129="Písek",6,IF(I129="Skalky",9,IF(I129="Boulder",12,"chyba")))))),IF(J129="A",2,3),0)*VLOOKUP(G129,Hodnoc!$P$1:$Q$11,2,0)</f>
        <v>68.4</v>
      </c>
    </row>
    <row r="130" spans="1:11" ht="12.75">
      <c r="A130" s="1">
        <v>129</v>
      </c>
      <c r="B130" s="28">
        <v>40083</v>
      </c>
      <c r="C130" s="1" t="s">
        <v>861</v>
      </c>
      <c r="D130" s="1"/>
      <c r="E130" s="46" t="s">
        <v>868</v>
      </c>
      <c r="F130" s="32">
        <v>5</v>
      </c>
      <c r="G130" s="1" t="s">
        <v>5</v>
      </c>
      <c r="H130" s="1" t="s">
        <v>47</v>
      </c>
      <c r="I130" s="1" t="s">
        <v>7</v>
      </c>
      <c r="J130" s="25" t="s">
        <v>12</v>
      </c>
      <c r="K130" s="26">
        <f ca="1">VLOOKUP(F130,OFFSET(Hodnoc!$A$1:$C$28,0,IF(I130="Hory",0,IF(I130="Ledy",3,IF(I130="Písek",6,IF(I130="Skalky",9,IF(I130="Boulder",12,"chyba")))))),IF(J130="A",2,3),0)*VLOOKUP(G130,Hodnoc!$P$1:$Q$11,2,0)</f>
        <v>20.8</v>
      </c>
    </row>
    <row r="131" spans="1:11" ht="12.75">
      <c r="A131" s="1">
        <v>130</v>
      </c>
      <c r="B131" s="28">
        <v>40083</v>
      </c>
      <c r="C131" s="1" t="s">
        <v>861</v>
      </c>
      <c r="D131" s="1"/>
      <c r="E131" s="46" t="s">
        <v>869</v>
      </c>
      <c r="F131" s="32">
        <v>4</v>
      </c>
      <c r="G131" s="1" t="s">
        <v>38</v>
      </c>
      <c r="H131" s="1" t="s">
        <v>47</v>
      </c>
      <c r="I131" s="1" t="s">
        <v>7</v>
      </c>
      <c r="J131" s="25" t="s">
        <v>11</v>
      </c>
      <c r="K131" s="26">
        <f ca="1">VLOOKUP(F131,OFFSET(Hodnoc!$A$1:$C$28,0,IF(I131="Hory",0,IF(I131="Ledy",3,IF(I131="Písek",6,IF(I131="Skalky",9,IF(I131="Boulder",12,"chyba")))))),IF(J131="A",2,3),0)*VLOOKUP(G131,Hodnoc!$P$1:$Q$11,2,0)</f>
        <v>39.6</v>
      </c>
    </row>
    <row r="132" spans="1:11" ht="12.75">
      <c r="A132" s="1">
        <v>131</v>
      </c>
      <c r="B132" s="28">
        <v>40084</v>
      </c>
      <c r="C132" s="1" t="s">
        <v>352</v>
      </c>
      <c r="D132" s="1"/>
      <c r="E132" s="46"/>
      <c r="F132" s="32" t="s">
        <v>74</v>
      </c>
      <c r="G132" s="1" t="s">
        <v>40</v>
      </c>
      <c r="H132" s="1" t="s">
        <v>47</v>
      </c>
      <c r="I132" s="1" t="s">
        <v>9</v>
      </c>
      <c r="J132" s="25" t="s">
        <v>11</v>
      </c>
      <c r="K132" s="26">
        <f ca="1">VLOOKUP(F132,OFFSET(Hodnoc!$A$1:$C$28,0,IF(I132="Hory",0,IF(I132="Ledy",3,IF(I132="Písek",6,IF(I132="Skalky",9,IF(I132="Boulder",12,"chyba")))))),IF(J132="A",2,3),0)*VLOOKUP(G132,Hodnoc!$P$1:$Q$11,2,0)</f>
        <v>24</v>
      </c>
    </row>
    <row r="133" spans="1:11" ht="12.75">
      <c r="A133" s="1">
        <v>132</v>
      </c>
      <c r="B133" s="28">
        <v>40084</v>
      </c>
      <c r="C133" s="1" t="s">
        <v>352</v>
      </c>
      <c r="D133" s="1"/>
      <c r="E133" s="46"/>
      <c r="F133" s="32">
        <v>6</v>
      </c>
      <c r="G133" s="1" t="s">
        <v>40</v>
      </c>
      <c r="H133" s="1" t="s">
        <v>47</v>
      </c>
      <c r="I133" s="1" t="s">
        <v>9</v>
      </c>
      <c r="J133" s="25" t="s">
        <v>11</v>
      </c>
      <c r="K133" s="26">
        <f ca="1">VLOOKUP(F133,OFFSET(Hodnoc!$A$1:$C$28,0,IF(I133="Hory",0,IF(I133="Ledy",3,IF(I133="Písek",6,IF(I133="Skalky",9,IF(I133="Boulder",12,"chyba")))))),IF(J133="A",2,3),0)*VLOOKUP(G133,Hodnoc!$P$1:$Q$11,2,0)</f>
        <v>27</v>
      </c>
    </row>
    <row r="134" spans="1:11" ht="12.75">
      <c r="A134" s="1">
        <v>133</v>
      </c>
      <c r="B134" s="28">
        <v>40084</v>
      </c>
      <c r="C134" s="1" t="s">
        <v>352</v>
      </c>
      <c r="D134" s="1"/>
      <c r="E134" s="46"/>
      <c r="F134" s="32">
        <v>6</v>
      </c>
      <c r="G134" s="1" t="s">
        <v>40</v>
      </c>
      <c r="H134" s="1" t="s">
        <v>47</v>
      </c>
      <c r="I134" s="1" t="s">
        <v>9</v>
      </c>
      <c r="J134" s="25" t="s">
        <v>11</v>
      </c>
      <c r="K134" s="26">
        <f ca="1">VLOOKUP(F134,OFFSET(Hodnoc!$A$1:$C$28,0,IF(I134="Hory",0,IF(I134="Ledy",3,IF(I134="Písek",6,IF(I134="Skalky",9,IF(I134="Boulder",12,"chyba")))))),IF(J134="A",2,3),0)*VLOOKUP(G134,Hodnoc!$P$1:$Q$11,2,0)</f>
        <v>27</v>
      </c>
    </row>
    <row r="135" spans="1:11" ht="12.75">
      <c r="A135" s="1">
        <v>134</v>
      </c>
      <c r="B135" s="28">
        <v>40085</v>
      </c>
      <c r="C135" s="1" t="s">
        <v>870</v>
      </c>
      <c r="D135" s="1" t="s">
        <v>871</v>
      </c>
      <c r="E135" s="46" t="s">
        <v>872</v>
      </c>
      <c r="F135" s="32" t="s">
        <v>55</v>
      </c>
      <c r="G135" s="1" t="s">
        <v>5</v>
      </c>
      <c r="H135" s="1" t="s">
        <v>47</v>
      </c>
      <c r="I135" s="1" t="s">
        <v>7</v>
      </c>
      <c r="J135" s="25" t="s">
        <v>12</v>
      </c>
      <c r="K135" s="26">
        <f ca="1">VLOOKUP(F135,OFFSET(Hodnoc!$A$1:$C$28,0,IF(I135="Hory",0,IF(I135="Ledy",3,IF(I135="Písek",6,IF(I135="Skalky",9,IF(I135="Boulder",12,"chyba")))))),IF(J135="A",2,3),0)*VLOOKUP(G135,Hodnoc!$P$1:$Q$11,2,0)</f>
        <v>15.600000000000001</v>
      </c>
    </row>
    <row r="136" spans="1:11" ht="12.75">
      <c r="A136" s="1">
        <v>135</v>
      </c>
      <c r="B136" s="28">
        <v>40085</v>
      </c>
      <c r="C136" s="1" t="s">
        <v>870</v>
      </c>
      <c r="D136" s="1" t="s">
        <v>871</v>
      </c>
      <c r="E136" s="46" t="s">
        <v>873</v>
      </c>
      <c r="F136" s="32">
        <v>3</v>
      </c>
      <c r="G136" s="1" t="s">
        <v>5</v>
      </c>
      <c r="H136" s="1" t="s">
        <v>47</v>
      </c>
      <c r="I136" s="1" t="s">
        <v>7</v>
      </c>
      <c r="J136" s="25" t="s">
        <v>12</v>
      </c>
      <c r="K136" s="26">
        <f ca="1">VLOOKUP(F136,OFFSET(Hodnoc!$A$1:$C$28,0,IF(I136="Hory",0,IF(I136="Ledy",3,IF(I136="Písek",6,IF(I136="Skalky",9,IF(I136="Boulder",12,"chyba")))))),IF(J136="A",2,3),0)*VLOOKUP(G136,Hodnoc!$P$1:$Q$11,2,0)</f>
        <v>5.2</v>
      </c>
    </row>
    <row r="137" spans="1:11" ht="12.75">
      <c r="A137" s="1">
        <v>136</v>
      </c>
      <c r="B137" s="28">
        <v>40085</v>
      </c>
      <c r="C137" s="1" t="s">
        <v>870</v>
      </c>
      <c r="D137" s="1" t="s">
        <v>871</v>
      </c>
      <c r="E137" s="46" t="s">
        <v>874</v>
      </c>
      <c r="F137" s="32">
        <v>3</v>
      </c>
      <c r="G137" s="1" t="s">
        <v>38</v>
      </c>
      <c r="H137" s="1" t="s">
        <v>47</v>
      </c>
      <c r="I137" s="1" t="s">
        <v>7</v>
      </c>
      <c r="J137" s="25" t="s">
        <v>11</v>
      </c>
      <c r="K137" s="26">
        <f ca="1">VLOOKUP(F137,OFFSET(Hodnoc!$A$1:$C$28,0,IF(I137="Hory",0,IF(I137="Ledy",3,IF(I137="Písek",6,IF(I137="Skalky",9,IF(I137="Boulder",12,"chyba")))))),IF(J137="A",2,3),0)*VLOOKUP(G137,Hodnoc!$P$1:$Q$11,2,0)</f>
        <v>18</v>
      </c>
    </row>
    <row r="138" spans="1:11" ht="12.75">
      <c r="A138" s="1">
        <v>137</v>
      </c>
      <c r="B138" s="28">
        <v>40085</v>
      </c>
      <c r="C138" s="1" t="s">
        <v>870</v>
      </c>
      <c r="D138" s="1" t="s">
        <v>871</v>
      </c>
      <c r="E138" s="46" t="s">
        <v>875</v>
      </c>
      <c r="F138" s="32" t="s">
        <v>73</v>
      </c>
      <c r="G138" s="1" t="s">
        <v>5</v>
      </c>
      <c r="H138" s="1" t="s">
        <v>47</v>
      </c>
      <c r="I138" s="1" t="s">
        <v>7</v>
      </c>
      <c r="J138" s="25" t="s">
        <v>12</v>
      </c>
      <c r="K138" s="26">
        <f ca="1">VLOOKUP(F138,OFFSET(Hodnoc!$A$1:$C$28,0,IF(I138="Hory",0,IF(I138="Ledy",3,IF(I138="Písek",6,IF(I138="Skalky",9,IF(I138="Boulder",12,"chyba")))))),IF(J138="A",2,3),0)*VLOOKUP(G138,Hodnoc!$P$1:$Q$11,2,0)</f>
        <v>23.400000000000002</v>
      </c>
    </row>
    <row r="139" spans="1:11" ht="12.75">
      <c r="A139" s="1">
        <v>138</v>
      </c>
      <c r="B139" s="28">
        <v>40085</v>
      </c>
      <c r="C139" s="1" t="s">
        <v>870</v>
      </c>
      <c r="D139" s="1" t="s">
        <v>871</v>
      </c>
      <c r="E139" s="46" t="s">
        <v>876</v>
      </c>
      <c r="F139" s="32" t="s">
        <v>73</v>
      </c>
      <c r="G139" s="1" t="s">
        <v>38</v>
      </c>
      <c r="H139" s="1" t="s">
        <v>47</v>
      </c>
      <c r="I139" s="1" t="s">
        <v>7</v>
      </c>
      <c r="J139" s="25" t="s">
        <v>11</v>
      </c>
      <c r="K139" s="26">
        <f ca="1">VLOOKUP(F139,OFFSET(Hodnoc!$A$1:$C$28,0,IF(I139="Hory",0,IF(I139="Ledy",3,IF(I139="Písek",6,IF(I139="Skalky",9,IF(I139="Boulder",12,"chyba")))))),IF(J139="A",2,3),0)*VLOOKUP(G139,Hodnoc!$P$1:$Q$11,2,0)</f>
        <v>68.4</v>
      </c>
    </row>
    <row r="140" spans="1:11" ht="12.75">
      <c r="A140" s="1">
        <v>139</v>
      </c>
      <c r="B140" s="28">
        <v>40085</v>
      </c>
      <c r="C140" s="1" t="s">
        <v>870</v>
      </c>
      <c r="D140" s="1" t="s">
        <v>871</v>
      </c>
      <c r="E140" s="46" t="s">
        <v>877</v>
      </c>
      <c r="F140" s="32" t="s">
        <v>73</v>
      </c>
      <c r="G140" s="1" t="s">
        <v>5</v>
      </c>
      <c r="H140" s="1" t="s">
        <v>47</v>
      </c>
      <c r="I140" s="1" t="s">
        <v>7</v>
      </c>
      <c r="J140" s="25" t="s">
        <v>12</v>
      </c>
      <c r="K140" s="26">
        <f ca="1">VLOOKUP(F140,OFFSET(Hodnoc!$A$1:$C$28,0,IF(I140="Hory",0,IF(I140="Ledy",3,IF(I140="Písek",6,IF(I140="Skalky",9,IF(I140="Boulder",12,"chyba")))))),IF(J140="A",2,3),0)*VLOOKUP(G140,Hodnoc!$P$1:$Q$11,2,0)</f>
        <v>23.400000000000002</v>
      </c>
    </row>
    <row r="141" spans="1:11" ht="12.75">
      <c r="A141" s="1">
        <v>140</v>
      </c>
      <c r="B141" s="28">
        <v>40085</v>
      </c>
      <c r="C141" s="1" t="s">
        <v>870</v>
      </c>
      <c r="D141" s="1" t="s">
        <v>871</v>
      </c>
      <c r="E141" s="46" t="s">
        <v>878</v>
      </c>
      <c r="F141" s="32">
        <v>5</v>
      </c>
      <c r="G141" s="1" t="s">
        <v>38</v>
      </c>
      <c r="H141" s="1" t="s">
        <v>47</v>
      </c>
      <c r="I141" s="1" t="s">
        <v>7</v>
      </c>
      <c r="J141" s="25" t="s">
        <v>11</v>
      </c>
      <c r="K141" s="26">
        <f ca="1">VLOOKUP(F141,OFFSET(Hodnoc!$A$1:$C$28,0,IF(I141="Hory",0,IF(I141="Ledy",3,IF(I141="Písek",6,IF(I141="Skalky",9,IF(I141="Boulder",12,"chyba")))))),IF(J141="A",2,3),0)*VLOOKUP(G141,Hodnoc!$P$1:$Q$11,2,0)</f>
        <v>61.2</v>
      </c>
    </row>
    <row r="142" spans="1:11" ht="12.75">
      <c r="A142" s="1">
        <v>141</v>
      </c>
      <c r="B142" s="28">
        <v>40085</v>
      </c>
      <c r="C142" s="1" t="s">
        <v>870</v>
      </c>
      <c r="D142" s="1" t="s">
        <v>871</v>
      </c>
      <c r="E142" s="46" t="s">
        <v>879</v>
      </c>
      <c r="F142" s="32">
        <v>5</v>
      </c>
      <c r="G142" s="1" t="s">
        <v>5</v>
      </c>
      <c r="H142" s="1" t="s">
        <v>47</v>
      </c>
      <c r="I142" s="1" t="s">
        <v>7</v>
      </c>
      <c r="J142" s="25" t="s">
        <v>12</v>
      </c>
      <c r="K142" s="26">
        <f ca="1">VLOOKUP(F142,OFFSET(Hodnoc!$A$1:$C$28,0,IF(I142="Hory",0,IF(I142="Ledy",3,IF(I142="Písek",6,IF(I142="Skalky",9,IF(I142="Boulder",12,"chyba")))))),IF(J142="A",2,3),0)*VLOOKUP(G142,Hodnoc!$P$1:$Q$11,2,0)</f>
        <v>20.8</v>
      </c>
    </row>
    <row r="143" spans="1:11" ht="12.75">
      <c r="A143" s="1">
        <v>142</v>
      </c>
      <c r="B143" s="28">
        <v>40085</v>
      </c>
      <c r="C143" s="1" t="s">
        <v>870</v>
      </c>
      <c r="D143" s="1" t="s">
        <v>871</v>
      </c>
      <c r="E143" s="46" t="s">
        <v>880</v>
      </c>
      <c r="F143" s="32">
        <v>6</v>
      </c>
      <c r="G143" s="1" t="s">
        <v>38</v>
      </c>
      <c r="H143" s="1" t="s">
        <v>47</v>
      </c>
      <c r="I143" s="1" t="s">
        <v>7</v>
      </c>
      <c r="J143" s="25" t="s">
        <v>11</v>
      </c>
      <c r="K143" s="26">
        <f ca="1">VLOOKUP(F143,OFFSET(Hodnoc!$A$1:$C$28,0,IF(I143="Hory",0,IF(I143="Ledy",3,IF(I143="Písek",6,IF(I143="Skalky",9,IF(I143="Boulder",12,"chyba")))))),IF(J143="A",2,3),0)*VLOOKUP(G143,Hodnoc!$P$1:$Q$11,2,0)</f>
        <v>86.4</v>
      </c>
    </row>
    <row r="144" spans="1:11" ht="12.75">
      <c r="A144" s="1">
        <v>143</v>
      </c>
      <c r="B144" s="28">
        <v>40085</v>
      </c>
      <c r="C144" s="1" t="s">
        <v>870</v>
      </c>
      <c r="D144" s="1" t="s">
        <v>871</v>
      </c>
      <c r="E144" s="46" t="s">
        <v>881</v>
      </c>
      <c r="F144" s="32" t="s">
        <v>73</v>
      </c>
      <c r="G144" s="1" t="s">
        <v>5</v>
      </c>
      <c r="H144" s="1" t="s">
        <v>47</v>
      </c>
      <c r="I144" s="1" t="s">
        <v>7</v>
      </c>
      <c r="J144" s="25" t="s">
        <v>12</v>
      </c>
      <c r="K144" s="26">
        <f ca="1">VLOOKUP(F144,OFFSET(Hodnoc!$A$1:$C$28,0,IF(I144="Hory",0,IF(I144="Ledy",3,IF(I144="Písek",6,IF(I144="Skalky",9,IF(I144="Boulder",12,"chyba")))))),IF(J144="A",2,3),0)*VLOOKUP(G144,Hodnoc!$P$1:$Q$11,2,0)</f>
        <v>23.400000000000002</v>
      </c>
    </row>
    <row r="145" spans="1:11" ht="12.75">
      <c r="A145" s="1">
        <v>144</v>
      </c>
      <c r="B145" s="28">
        <v>40086</v>
      </c>
      <c r="C145" s="1" t="s">
        <v>882</v>
      </c>
      <c r="D145" s="1"/>
      <c r="E145" s="46"/>
      <c r="F145" s="32">
        <v>6</v>
      </c>
      <c r="G145" s="1" t="s">
        <v>50</v>
      </c>
      <c r="H145" s="1" t="s">
        <v>47</v>
      </c>
      <c r="I145" s="1" t="s">
        <v>9</v>
      </c>
      <c r="J145" s="25" t="s">
        <v>11</v>
      </c>
      <c r="K145" s="26">
        <f ca="1">VLOOKUP(F145,OFFSET(Hodnoc!$A$1:$C$28,0,IF(I145="Hory",0,IF(I145="Ledy",3,IF(I145="Písek",6,IF(I145="Skalky",9,IF(I145="Boulder",12,"chyba")))))),IF(J145="A",2,3),0)*VLOOKUP(G145,Hodnoc!$P$1:$Q$11,2,0)</f>
        <v>18</v>
      </c>
    </row>
    <row r="146" spans="1:11" ht="12.75">
      <c r="A146" s="1">
        <v>145</v>
      </c>
      <c r="B146" s="28">
        <v>40086</v>
      </c>
      <c r="C146" s="1" t="s">
        <v>882</v>
      </c>
      <c r="D146" s="1"/>
      <c r="E146" s="46"/>
      <c r="F146" s="32">
        <v>6</v>
      </c>
      <c r="G146" s="1" t="s">
        <v>50</v>
      </c>
      <c r="H146" s="1" t="s">
        <v>47</v>
      </c>
      <c r="I146" s="1" t="s">
        <v>9</v>
      </c>
      <c r="J146" s="25" t="s">
        <v>11</v>
      </c>
      <c r="K146" s="26">
        <f ca="1">VLOOKUP(F146,OFFSET(Hodnoc!$A$1:$C$28,0,IF(I146="Hory",0,IF(I146="Ledy",3,IF(I146="Písek",6,IF(I146="Skalky",9,IF(I146="Boulder",12,"chyba")))))),IF(J146="A",2,3),0)*VLOOKUP(G146,Hodnoc!$P$1:$Q$11,2,0)</f>
        <v>18</v>
      </c>
    </row>
    <row r="147" spans="1:11" ht="12.75">
      <c r="A147" s="1">
        <v>146</v>
      </c>
      <c r="B147" s="28">
        <v>40086</v>
      </c>
      <c r="C147" s="1" t="s">
        <v>882</v>
      </c>
      <c r="D147" s="1"/>
      <c r="E147" s="46"/>
      <c r="F147" s="32">
        <v>6</v>
      </c>
      <c r="G147" s="1" t="s">
        <v>50</v>
      </c>
      <c r="H147" s="1" t="s">
        <v>47</v>
      </c>
      <c r="I147" s="1" t="s">
        <v>9</v>
      </c>
      <c r="J147" s="25" t="s">
        <v>11</v>
      </c>
      <c r="K147" s="26">
        <f ca="1">VLOOKUP(F147,OFFSET(Hodnoc!$A$1:$C$28,0,IF(I147="Hory",0,IF(I147="Ledy",3,IF(I147="Písek",6,IF(I147="Skalky",9,IF(I147="Boulder",12,"chyba")))))),IF(J147="A",2,3),0)*VLOOKUP(G147,Hodnoc!$P$1:$Q$11,2,0)</f>
        <v>18</v>
      </c>
    </row>
    <row r="148" spans="1:11" ht="12.75">
      <c r="A148" s="1">
        <v>147</v>
      </c>
      <c r="B148" s="28">
        <v>40095</v>
      </c>
      <c r="C148" s="1" t="s">
        <v>147</v>
      </c>
      <c r="D148" s="1"/>
      <c r="E148" s="46" t="s">
        <v>152</v>
      </c>
      <c r="F148" s="32">
        <v>6</v>
      </c>
      <c r="G148" s="1" t="s">
        <v>39</v>
      </c>
      <c r="H148" s="1" t="s">
        <v>47</v>
      </c>
      <c r="I148" s="1" t="s">
        <v>9</v>
      </c>
      <c r="J148" s="25" t="s">
        <v>11</v>
      </c>
      <c r="K148" s="26">
        <f ca="1">VLOOKUP(F148,OFFSET(Hodnoc!$A$1:$C$28,0,IF(I148="Hory",0,IF(I148="Ledy",3,IF(I148="Písek",6,IF(I148="Skalky",9,IF(I148="Boulder",12,"chyba")))))),IF(J148="A",2,3),0)*VLOOKUP(G148,Hodnoc!$P$1:$Q$11,2,0)</f>
        <v>27</v>
      </c>
    </row>
    <row r="149" spans="1:11" ht="12.75">
      <c r="A149" s="1">
        <v>148</v>
      </c>
      <c r="B149" s="28">
        <v>40095</v>
      </c>
      <c r="C149" s="1" t="s">
        <v>147</v>
      </c>
      <c r="D149" s="1"/>
      <c r="E149" s="46" t="s">
        <v>930</v>
      </c>
      <c r="F149" s="32" t="s">
        <v>75</v>
      </c>
      <c r="G149" s="1" t="s">
        <v>39</v>
      </c>
      <c r="H149" s="1" t="s">
        <v>47</v>
      </c>
      <c r="I149" s="1" t="s">
        <v>9</v>
      </c>
      <c r="J149" s="25" t="s">
        <v>11</v>
      </c>
      <c r="K149" s="26">
        <f ca="1">VLOOKUP(F149,OFFSET(Hodnoc!$A$1:$C$28,0,IF(I149="Hory",0,IF(I149="Ledy",3,IF(I149="Písek",6,IF(I149="Skalky",9,IF(I149="Boulder",12,"chyba")))))),IF(J149="A",2,3),0)*VLOOKUP(G149,Hodnoc!$P$1:$Q$11,2,0)</f>
        <v>31.5</v>
      </c>
    </row>
    <row r="150" spans="1:11" ht="12.75">
      <c r="A150" s="1">
        <v>149</v>
      </c>
      <c r="B150" s="28">
        <v>40095</v>
      </c>
      <c r="C150" s="1" t="s">
        <v>147</v>
      </c>
      <c r="D150" s="1"/>
      <c r="E150" s="46" t="s">
        <v>148</v>
      </c>
      <c r="F150" s="32">
        <v>5</v>
      </c>
      <c r="G150" s="1" t="s">
        <v>39</v>
      </c>
      <c r="H150" s="1" t="s">
        <v>47</v>
      </c>
      <c r="I150" s="1" t="s">
        <v>9</v>
      </c>
      <c r="J150" s="25" t="s">
        <v>11</v>
      </c>
      <c r="K150" s="26">
        <f ca="1">VLOOKUP(F150,OFFSET(Hodnoc!$A$1:$C$28,0,IF(I150="Hory",0,IF(I150="Ledy",3,IF(I150="Písek",6,IF(I150="Skalky",9,IF(I150="Boulder",12,"chyba")))))),IF(J150="A",2,3),0)*VLOOKUP(G150,Hodnoc!$P$1:$Q$11,2,0)</f>
        <v>16.5</v>
      </c>
    </row>
    <row r="151" spans="1:11" ht="12.75">
      <c r="A151" s="1">
        <v>150</v>
      </c>
      <c r="B151" s="28">
        <v>40095</v>
      </c>
      <c r="C151" s="1" t="s">
        <v>147</v>
      </c>
      <c r="D151" s="1"/>
      <c r="E151" s="46" t="s">
        <v>931</v>
      </c>
      <c r="F151" s="32" t="s">
        <v>73</v>
      </c>
      <c r="G151" s="1" t="s">
        <v>39</v>
      </c>
      <c r="H151" s="1" t="s">
        <v>47</v>
      </c>
      <c r="I151" s="1" t="s">
        <v>9</v>
      </c>
      <c r="J151" s="25" t="s">
        <v>11</v>
      </c>
      <c r="K151" s="26">
        <f ca="1">VLOOKUP(F151,OFFSET(Hodnoc!$A$1:$C$28,0,IF(I151="Hory",0,IF(I151="Ledy",3,IF(I151="Písek",6,IF(I151="Skalky",9,IF(I151="Boulder",12,"chyba")))))),IF(J151="A",2,3),0)*VLOOKUP(G151,Hodnoc!$P$1:$Q$11,2,0)</f>
        <v>19.5</v>
      </c>
    </row>
    <row r="152" spans="1:11" ht="12.75">
      <c r="A152" s="1">
        <v>151</v>
      </c>
      <c r="B152" s="28">
        <v>40111</v>
      </c>
      <c r="C152" s="1" t="s">
        <v>147</v>
      </c>
      <c r="D152" s="1"/>
      <c r="E152" s="46" t="s">
        <v>718</v>
      </c>
      <c r="F152" s="32" t="s">
        <v>75</v>
      </c>
      <c r="G152" s="1" t="s">
        <v>40</v>
      </c>
      <c r="H152" s="1" t="s">
        <v>47</v>
      </c>
      <c r="I152" s="1" t="s">
        <v>9</v>
      </c>
      <c r="J152" s="25" t="s">
        <v>11</v>
      </c>
      <c r="K152" s="26">
        <f ca="1">VLOOKUP(F152,OFFSET(Hodnoc!$A$1:$C$28,0,IF(I152="Hory",0,IF(I152="Ledy",3,IF(I152="Písek",6,IF(I152="Skalky",9,IF(I152="Boulder",12,"chyba")))))),IF(J152="A",2,3),0)*VLOOKUP(G152,Hodnoc!$P$1:$Q$11,2,0)</f>
        <v>31.5</v>
      </c>
    </row>
    <row r="153" spans="1:11" ht="12.75">
      <c r="A153" s="1">
        <v>152</v>
      </c>
      <c r="B153" s="28">
        <v>40111</v>
      </c>
      <c r="C153" s="1" t="s">
        <v>147</v>
      </c>
      <c r="D153" s="1"/>
      <c r="E153" s="46" t="s">
        <v>715</v>
      </c>
      <c r="F153" s="32">
        <v>7</v>
      </c>
      <c r="G153" s="1" t="s">
        <v>39</v>
      </c>
      <c r="H153" s="1" t="s">
        <v>47</v>
      </c>
      <c r="I153" s="1" t="s">
        <v>9</v>
      </c>
      <c r="J153" s="25" t="s">
        <v>11</v>
      </c>
      <c r="K153" s="26">
        <f ca="1">VLOOKUP(F153,OFFSET(Hodnoc!$A$1:$C$28,0,IF(I153="Hory",0,IF(I153="Ledy",3,IF(I153="Písek",6,IF(I153="Skalky",9,IF(I153="Boulder",12,"chyba")))))),IF(J153="A",2,3),0)*VLOOKUP(G153,Hodnoc!$P$1:$Q$11,2,0)</f>
        <v>43.5</v>
      </c>
    </row>
    <row r="154" spans="1:11" ht="12.75">
      <c r="A154" s="1">
        <v>153</v>
      </c>
      <c r="B154" s="28">
        <v>40111</v>
      </c>
      <c r="C154" s="1" t="s">
        <v>147</v>
      </c>
      <c r="D154" s="1"/>
      <c r="E154" s="46" t="s">
        <v>932</v>
      </c>
      <c r="F154" s="32" t="s">
        <v>76</v>
      </c>
      <c r="G154" s="1" t="s">
        <v>39</v>
      </c>
      <c r="H154" s="1" t="s">
        <v>47</v>
      </c>
      <c r="I154" s="1" t="s">
        <v>9</v>
      </c>
      <c r="J154" s="25" t="s">
        <v>11</v>
      </c>
      <c r="K154" s="26">
        <f ca="1">VLOOKUP(F154,OFFSET(Hodnoc!$A$1:$C$28,0,IF(I154="Hory",0,IF(I154="Ledy",3,IF(I154="Písek",6,IF(I154="Skalky",9,IF(I154="Boulder",12,"chyba")))))),IF(J154="A",2,3),0)*VLOOKUP(G154,Hodnoc!$P$1:$Q$11,2,0)</f>
        <v>37.5</v>
      </c>
    </row>
    <row r="155" spans="1:11" ht="12.75">
      <c r="A155" s="1">
        <v>154</v>
      </c>
      <c r="B155" s="28">
        <v>40111</v>
      </c>
      <c r="C155" s="1" t="s">
        <v>147</v>
      </c>
      <c r="D155" s="1"/>
      <c r="E155" s="46" t="s">
        <v>121</v>
      </c>
      <c r="F155" s="32" t="s">
        <v>76</v>
      </c>
      <c r="G155" s="1" t="s">
        <v>39</v>
      </c>
      <c r="H155" s="1" t="s">
        <v>47</v>
      </c>
      <c r="I155" s="1" t="s">
        <v>9</v>
      </c>
      <c r="J155" s="25" t="s">
        <v>11</v>
      </c>
      <c r="K155" s="26">
        <f ca="1">VLOOKUP(F155,OFFSET(Hodnoc!$A$1:$C$28,0,IF(I155="Hory",0,IF(I155="Ledy",3,IF(I155="Písek",6,IF(I155="Skalky",9,IF(I155="Boulder",12,"chyba")))))),IF(J155="A",2,3),0)*VLOOKUP(G155,Hodnoc!$P$1:$Q$11,2,0)</f>
        <v>37.5</v>
      </c>
    </row>
  </sheetData>
  <sheetProtection autoFilter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O330"/>
  <sheetViews>
    <sheetView zoomScalePageLayoutView="0" workbookViewId="0" topLeftCell="A1">
      <pane ySplit="1" topLeftCell="A299" activePane="bottomLeft" state="frozen"/>
      <selection pane="topLeft" activeCell="A1" sqref="A1"/>
      <selection pane="bottomLeft" activeCell="L312" sqref="L312"/>
    </sheetView>
  </sheetViews>
  <sheetFormatPr defaultColWidth="10.421875" defaultRowHeight="12.75"/>
  <cols>
    <col min="1" max="1" width="4.00390625" style="0" bestFit="1" customWidth="1"/>
    <col min="2" max="2" width="8.140625" style="0" bestFit="1" customWidth="1"/>
    <col min="3" max="3" width="14.7109375" style="0" bestFit="1" customWidth="1"/>
    <col min="4" max="4" width="25.140625" style="0" bestFit="1" customWidth="1"/>
    <col min="5" max="5" width="21.00390625" style="0" bestFit="1" customWidth="1"/>
    <col min="6" max="6" width="5.7109375" style="0" bestFit="1" customWidth="1"/>
    <col min="7" max="7" width="8.00390625" style="0" bestFit="1" customWidth="1"/>
    <col min="8" max="8" width="6.421875" style="0" bestFit="1" customWidth="1"/>
    <col min="9" max="9" width="7.28125" style="0" bestFit="1" customWidth="1"/>
    <col min="10" max="10" width="6.8515625" style="0" bestFit="1" customWidth="1"/>
    <col min="11" max="11" width="5.57421875" style="0" bestFit="1" customWidth="1"/>
    <col min="12" max="12" width="5.421875" style="0" customWidth="1"/>
    <col min="13" max="13" width="4.57421875" style="0" bestFit="1" customWidth="1"/>
    <col min="14" max="14" width="5.140625" style="0" bestFit="1" customWidth="1"/>
    <col min="15" max="15" width="4.00390625" style="0" bestFit="1" customWidth="1"/>
  </cols>
  <sheetData>
    <row r="1" spans="1:15" ht="12.75">
      <c r="A1" s="6" t="s">
        <v>43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45</v>
      </c>
      <c r="G1" s="6" t="s">
        <v>4</v>
      </c>
      <c r="H1" s="6" t="s">
        <v>49</v>
      </c>
      <c r="I1" s="6" t="s">
        <v>35</v>
      </c>
      <c r="J1" s="6" t="s">
        <v>36</v>
      </c>
      <c r="K1" s="6" t="s">
        <v>6</v>
      </c>
      <c r="M1" s="6" t="s">
        <v>51</v>
      </c>
      <c r="N1">
        <f>SUM(K:K)</f>
        <v>6960.3</v>
      </c>
      <c r="O1">
        <f>COUNT(K2:K873)</f>
        <v>329</v>
      </c>
    </row>
    <row r="2" spans="1:11" ht="12.75">
      <c r="A2" s="22">
        <v>1</v>
      </c>
      <c r="B2" s="23">
        <v>39879</v>
      </c>
      <c r="C2" s="23" t="s">
        <v>111</v>
      </c>
      <c r="D2" s="23" t="s">
        <v>112</v>
      </c>
      <c r="E2" s="22" t="s">
        <v>113</v>
      </c>
      <c r="F2" s="24" t="s">
        <v>55</v>
      </c>
      <c r="G2" s="25" t="s">
        <v>100</v>
      </c>
      <c r="H2" s="25" t="s">
        <v>106</v>
      </c>
      <c r="I2" s="25" t="s">
        <v>64</v>
      </c>
      <c r="J2" s="25" t="str">
        <f aca="true" t="shared" si="0" ref="J2:J33">IF(OR(G2="TR",G2="TRO"),"B","A")</f>
        <v>A</v>
      </c>
      <c r="K2" s="26">
        <f ca="1">VLOOKUP(F2,OFFSET(Hodnoc!$A$1:$C$28,0,IF(I2="Hory",0,IF(I2="Ledy",3,IF(I2="Písek",6,IF(I2="Skalky",9,IF(I2="Boulder",12,"chyba")))))),IF(J2="A",2,3),0)*VLOOKUP(G2,Hodnoc!$P$1:$Q$11,2,0)</f>
        <v>10.5</v>
      </c>
    </row>
    <row r="3" spans="1:11" ht="12.75">
      <c r="A3" s="22">
        <v>2</v>
      </c>
      <c r="B3" s="23">
        <v>39879</v>
      </c>
      <c r="C3" s="23" t="s">
        <v>111</v>
      </c>
      <c r="D3" s="23" t="s">
        <v>112</v>
      </c>
      <c r="E3" s="22" t="s">
        <v>192</v>
      </c>
      <c r="F3" s="24" t="s">
        <v>125</v>
      </c>
      <c r="G3" s="25" t="s">
        <v>63</v>
      </c>
      <c r="H3" s="25" t="s">
        <v>106</v>
      </c>
      <c r="I3" s="25" t="s">
        <v>64</v>
      </c>
      <c r="J3" s="25" t="str">
        <f t="shared" si="0"/>
        <v>A</v>
      </c>
      <c r="K3" s="26">
        <f ca="1">VLOOKUP(F3,OFFSET(Hodnoc!$A$1:$C$28,0,IF(I3="Hory",0,IF(I3="Ledy",3,IF(I3="Písek",6,IF(I3="Skalky",9,IF(I3="Boulder",12,"chyba")))))),IF(J3="A",2,3),0)*VLOOKUP(G3,Hodnoc!$P$1:$Q$11,2,0)</f>
        <v>11</v>
      </c>
    </row>
    <row r="4" spans="1:11" ht="12.75">
      <c r="A4" s="22">
        <v>3</v>
      </c>
      <c r="B4" s="23">
        <v>39879</v>
      </c>
      <c r="C4" s="23" t="s">
        <v>111</v>
      </c>
      <c r="D4" s="23" t="s">
        <v>112</v>
      </c>
      <c r="E4" s="22" t="s">
        <v>124</v>
      </c>
      <c r="F4" s="24" t="s">
        <v>125</v>
      </c>
      <c r="G4" s="25" t="s">
        <v>63</v>
      </c>
      <c r="H4" s="25" t="s">
        <v>106</v>
      </c>
      <c r="I4" s="25" t="s">
        <v>64</v>
      </c>
      <c r="J4" s="25" t="str">
        <f t="shared" si="0"/>
        <v>A</v>
      </c>
      <c r="K4" s="26">
        <f ca="1">VLOOKUP(F4,OFFSET(Hodnoc!$A$1:$C$28,0,IF(I4="Hory",0,IF(I4="Ledy",3,IF(I4="Písek",6,IF(I4="Skalky",9,IF(I4="Boulder",12,"chyba")))))),IF(J4="A",2,3),0)*VLOOKUP(G4,Hodnoc!$P$1:$Q$11,2,0)</f>
        <v>11</v>
      </c>
    </row>
    <row r="5" spans="1:11" ht="12.75">
      <c r="A5" s="22">
        <v>4</v>
      </c>
      <c r="B5" s="23">
        <v>39879</v>
      </c>
      <c r="C5" s="23" t="s">
        <v>111</v>
      </c>
      <c r="D5" s="23" t="s">
        <v>112</v>
      </c>
      <c r="E5" s="22" t="s">
        <v>117</v>
      </c>
      <c r="F5" s="24">
        <v>3</v>
      </c>
      <c r="G5" s="25" t="s">
        <v>63</v>
      </c>
      <c r="H5" s="25" t="s">
        <v>106</v>
      </c>
      <c r="I5" s="25" t="s">
        <v>64</v>
      </c>
      <c r="J5" s="25" t="str">
        <f t="shared" si="0"/>
        <v>A</v>
      </c>
      <c r="K5" s="26">
        <f ca="1">VLOOKUP(F5,OFFSET(Hodnoc!$A$1:$C$28,0,IF(I5="Hory",0,IF(I5="Ledy",3,IF(I5="Písek",6,IF(I5="Skalky",9,IF(I5="Boulder",12,"chyba")))))),IF(J5="A",2,3),0)*VLOOKUP(G5,Hodnoc!$P$1:$Q$11,2,0)</f>
        <v>3</v>
      </c>
    </row>
    <row r="6" spans="1:11" ht="12.75">
      <c r="A6" s="22">
        <v>5</v>
      </c>
      <c r="B6" s="23">
        <v>39879</v>
      </c>
      <c r="C6" s="23" t="s">
        <v>111</v>
      </c>
      <c r="D6" s="23" t="s">
        <v>112</v>
      </c>
      <c r="E6" s="22" t="s">
        <v>121</v>
      </c>
      <c r="F6" s="24" t="s">
        <v>122</v>
      </c>
      <c r="G6" s="25" t="s">
        <v>100</v>
      </c>
      <c r="H6" s="25" t="s">
        <v>106</v>
      </c>
      <c r="I6" s="25" t="s">
        <v>64</v>
      </c>
      <c r="J6" s="25" t="str">
        <f t="shared" si="0"/>
        <v>A</v>
      </c>
      <c r="K6" s="26">
        <f ca="1">VLOOKUP(F6,OFFSET(Hodnoc!$A$1:$C$28,0,IF(I6="Hory",0,IF(I6="Ledy",3,IF(I6="Písek",6,IF(I6="Skalky",9,IF(I6="Boulder",12,"chyba")))))),IF(J6="A",2,3),0)*VLOOKUP(G6,Hodnoc!$P$1:$Q$11,2,0)</f>
        <v>13.5</v>
      </c>
    </row>
    <row r="7" spans="1:11" ht="12.75">
      <c r="A7" s="22">
        <v>6</v>
      </c>
      <c r="B7" s="23">
        <v>39879</v>
      </c>
      <c r="C7" s="23" t="s">
        <v>111</v>
      </c>
      <c r="D7" s="23" t="s">
        <v>112</v>
      </c>
      <c r="E7" s="22" t="s">
        <v>121</v>
      </c>
      <c r="F7" s="27">
        <v>4</v>
      </c>
      <c r="G7" s="25" t="s">
        <v>100</v>
      </c>
      <c r="H7" s="25" t="s">
        <v>106</v>
      </c>
      <c r="I7" s="25" t="s">
        <v>64</v>
      </c>
      <c r="J7" s="25" t="str">
        <f t="shared" si="0"/>
        <v>A</v>
      </c>
      <c r="K7" s="26">
        <f ca="1">VLOOKUP(F7,OFFSET(Hodnoc!$A$1:$C$28,0,IF(I7="Hory",0,IF(I7="Ledy",3,IF(I7="Písek",6,IF(I7="Skalky",9,IF(I7="Boulder",12,"chyba")))))),IF(J7="A",2,3),0)*VLOOKUP(G7,Hodnoc!$P$1:$Q$11,2,0)</f>
        <v>9</v>
      </c>
    </row>
    <row r="8" spans="1:11" ht="12.75">
      <c r="A8" s="22">
        <v>7</v>
      </c>
      <c r="B8" s="23">
        <v>39886</v>
      </c>
      <c r="C8" s="23" t="s">
        <v>111</v>
      </c>
      <c r="D8" s="23" t="s">
        <v>112</v>
      </c>
      <c r="E8" s="22" t="s">
        <v>118</v>
      </c>
      <c r="F8" s="27">
        <v>3</v>
      </c>
      <c r="G8" s="25" t="s">
        <v>100</v>
      </c>
      <c r="H8" s="25" t="s">
        <v>106</v>
      </c>
      <c r="I8" s="25" t="s">
        <v>64</v>
      </c>
      <c r="J8" s="25" t="str">
        <f t="shared" si="0"/>
        <v>A</v>
      </c>
      <c r="K8" s="26">
        <f ca="1">VLOOKUP(F8,OFFSET(Hodnoc!$A$1:$C$28,0,IF(I8="Hory",0,IF(I8="Ledy",3,IF(I8="Písek",6,IF(I8="Skalky",9,IF(I8="Boulder",12,"chyba")))))),IF(J8="A",2,3),0)*VLOOKUP(G8,Hodnoc!$P$1:$Q$11,2,0)</f>
        <v>4.5</v>
      </c>
    </row>
    <row r="9" spans="1:11" ht="12.75">
      <c r="A9" s="22">
        <v>8</v>
      </c>
      <c r="B9" s="23">
        <v>39886</v>
      </c>
      <c r="C9" s="23" t="s">
        <v>111</v>
      </c>
      <c r="D9" s="23" t="s">
        <v>112</v>
      </c>
      <c r="E9" s="22" t="s">
        <v>193</v>
      </c>
      <c r="F9" s="27" t="s">
        <v>166</v>
      </c>
      <c r="G9" s="25" t="s">
        <v>63</v>
      </c>
      <c r="H9" s="25" t="s">
        <v>106</v>
      </c>
      <c r="I9" s="25" t="s">
        <v>64</v>
      </c>
      <c r="J9" s="25" t="str">
        <f t="shared" si="0"/>
        <v>A</v>
      </c>
      <c r="K9" s="26">
        <f ca="1">VLOOKUP(F9,OFFSET(Hodnoc!$A$1:$C$28,0,IF(I9="Hory",0,IF(I9="Ledy",3,IF(I9="Písek",6,IF(I9="Skalky",9,IF(I9="Boulder",12,"chyba")))))),IF(J9="A",2,3),0)*VLOOKUP(G9,Hodnoc!$P$1:$Q$11,2,0)</f>
        <v>15</v>
      </c>
    </row>
    <row r="10" spans="1:11" ht="12.75">
      <c r="A10" s="22">
        <v>9</v>
      </c>
      <c r="B10" s="23">
        <v>39886</v>
      </c>
      <c r="C10" s="23" t="s">
        <v>111</v>
      </c>
      <c r="D10" s="23" t="s">
        <v>128</v>
      </c>
      <c r="E10" s="22" t="s">
        <v>194</v>
      </c>
      <c r="F10" s="24" t="s">
        <v>122</v>
      </c>
      <c r="G10" s="25" t="s">
        <v>100</v>
      </c>
      <c r="H10" s="25" t="s">
        <v>106</v>
      </c>
      <c r="I10" s="25" t="s">
        <v>64</v>
      </c>
      <c r="J10" s="25" t="str">
        <f t="shared" si="0"/>
        <v>A</v>
      </c>
      <c r="K10" s="26">
        <f ca="1">VLOOKUP(F10,OFFSET(Hodnoc!$A$1:$C$28,0,IF(I10="Hory",0,IF(I10="Ledy",3,IF(I10="Písek",6,IF(I10="Skalky",9,IF(I10="Boulder",12,"chyba")))))),IF(J10="A",2,3),0)*VLOOKUP(G10,Hodnoc!$P$1:$Q$11,2,0)</f>
        <v>13.5</v>
      </c>
    </row>
    <row r="11" spans="1:11" ht="12.75">
      <c r="A11" s="22">
        <v>10</v>
      </c>
      <c r="B11" s="23">
        <v>39893</v>
      </c>
      <c r="C11" s="23" t="s">
        <v>111</v>
      </c>
      <c r="D11" s="23" t="s">
        <v>130</v>
      </c>
      <c r="E11" s="22" t="s">
        <v>136</v>
      </c>
      <c r="F11" s="27" t="s">
        <v>122</v>
      </c>
      <c r="G11" s="25" t="s">
        <v>90</v>
      </c>
      <c r="H11" s="25" t="s">
        <v>106</v>
      </c>
      <c r="I11" s="25" t="s">
        <v>64</v>
      </c>
      <c r="J11" s="25" t="str">
        <f t="shared" si="0"/>
        <v>A</v>
      </c>
      <c r="K11" s="26">
        <f ca="1">VLOOKUP(F11,OFFSET(Hodnoc!$A$1:$C$28,0,IF(I11="Hory",0,IF(I11="Ledy",3,IF(I11="Písek",6,IF(I11="Skalky",9,IF(I11="Boulder",12,"chyba")))))),IF(J11="A",2,3),0)*VLOOKUP(G11,Hodnoc!$P$1:$Q$11,2,0)</f>
        <v>13.5</v>
      </c>
    </row>
    <row r="12" spans="1:11" ht="12.75">
      <c r="A12" s="22">
        <v>11</v>
      </c>
      <c r="B12" s="23">
        <v>39893</v>
      </c>
      <c r="C12" s="23" t="s">
        <v>111</v>
      </c>
      <c r="D12" s="23" t="s">
        <v>130</v>
      </c>
      <c r="E12" s="22" t="s">
        <v>195</v>
      </c>
      <c r="F12" s="24" t="s">
        <v>196</v>
      </c>
      <c r="G12" s="25" t="s">
        <v>63</v>
      </c>
      <c r="H12" s="25" t="s">
        <v>106</v>
      </c>
      <c r="I12" s="25" t="s">
        <v>64</v>
      </c>
      <c r="J12" s="25" t="str">
        <f t="shared" si="0"/>
        <v>A</v>
      </c>
      <c r="K12" s="26">
        <f ca="1">VLOOKUP(F12,OFFSET(Hodnoc!$A$1:$C$28,0,IF(I12="Hory",0,IF(I12="Ledy",3,IF(I12="Písek",6,IF(I12="Skalky",9,IF(I12="Boulder",12,"chyba")))))),IF(J12="A",2,3),0)*VLOOKUP(G12,Hodnoc!$P$1:$Q$11,2,0)</f>
        <v>20</v>
      </c>
    </row>
    <row r="13" spans="1:11" ht="12.75">
      <c r="A13" s="22">
        <v>12</v>
      </c>
      <c r="B13" s="23">
        <v>39893</v>
      </c>
      <c r="C13" s="23" t="s">
        <v>111</v>
      </c>
      <c r="D13" s="23" t="s">
        <v>130</v>
      </c>
      <c r="E13" s="22" t="s">
        <v>131</v>
      </c>
      <c r="F13" s="27">
        <v>4</v>
      </c>
      <c r="G13" s="25" t="s">
        <v>100</v>
      </c>
      <c r="H13" s="25" t="s">
        <v>106</v>
      </c>
      <c r="I13" s="25" t="s">
        <v>64</v>
      </c>
      <c r="J13" s="25" t="str">
        <f t="shared" si="0"/>
        <v>A</v>
      </c>
      <c r="K13" s="26">
        <f ca="1">VLOOKUP(F13,OFFSET(Hodnoc!$A$1:$C$28,0,IF(I13="Hory",0,IF(I13="Ledy",3,IF(I13="Písek",6,IF(I13="Skalky",9,IF(I13="Boulder",12,"chyba")))))),IF(J13="A",2,3),0)*VLOOKUP(G13,Hodnoc!$P$1:$Q$11,2,0)</f>
        <v>9</v>
      </c>
    </row>
    <row r="14" spans="1:11" ht="12.75">
      <c r="A14" s="22">
        <v>13</v>
      </c>
      <c r="B14" s="23">
        <v>39893</v>
      </c>
      <c r="C14" s="23" t="s">
        <v>111</v>
      </c>
      <c r="D14" s="23" t="s">
        <v>130</v>
      </c>
      <c r="E14" s="22" t="s">
        <v>132</v>
      </c>
      <c r="F14" s="24" t="s">
        <v>196</v>
      </c>
      <c r="G14" s="25" t="s">
        <v>63</v>
      </c>
      <c r="H14" s="25" t="s">
        <v>106</v>
      </c>
      <c r="I14" s="25" t="s">
        <v>64</v>
      </c>
      <c r="J14" s="25" t="str">
        <f t="shared" si="0"/>
        <v>A</v>
      </c>
      <c r="K14" s="26">
        <f ca="1">VLOOKUP(F14,OFFSET(Hodnoc!$A$1:$C$28,0,IF(I14="Hory",0,IF(I14="Ledy",3,IF(I14="Písek",6,IF(I14="Skalky",9,IF(I14="Boulder",12,"chyba")))))),IF(J14="A",2,3),0)*VLOOKUP(G14,Hodnoc!$P$1:$Q$11,2,0)</f>
        <v>20</v>
      </c>
    </row>
    <row r="15" spans="1:11" ht="12.75">
      <c r="A15" s="22">
        <v>14</v>
      </c>
      <c r="B15" s="23">
        <v>39893</v>
      </c>
      <c r="C15" s="23" t="s">
        <v>111</v>
      </c>
      <c r="D15" s="23" t="s">
        <v>130</v>
      </c>
      <c r="E15" s="22" t="s">
        <v>133</v>
      </c>
      <c r="F15" s="24" t="s">
        <v>196</v>
      </c>
      <c r="G15" s="25" t="s">
        <v>63</v>
      </c>
      <c r="H15" s="25" t="s">
        <v>106</v>
      </c>
      <c r="I15" s="25" t="s">
        <v>64</v>
      </c>
      <c r="J15" s="25" t="str">
        <f t="shared" si="0"/>
        <v>A</v>
      </c>
      <c r="K15" s="26">
        <f ca="1">VLOOKUP(F15,OFFSET(Hodnoc!$A$1:$C$28,0,IF(I15="Hory",0,IF(I15="Ledy",3,IF(I15="Písek",6,IF(I15="Skalky",9,IF(I15="Boulder",12,"chyba")))))),IF(J15="A",2,3),0)*VLOOKUP(G15,Hodnoc!$P$1:$Q$11,2,0)</f>
        <v>20</v>
      </c>
    </row>
    <row r="16" spans="1:11" ht="12.75">
      <c r="A16" s="22">
        <v>15</v>
      </c>
      <c r="B16" s="23">
        <v>39893</v>
      </c>
      <c r="C16" s="23" t="s">
        <v>111</v>
      </c>
      <c r="D16" s="23" t="s">
        <v>130</v>
      </c>
      <c r="E16" s="22" t="s">
        <v>135</v>
      </c>
      <c r="F16" s="24" t="s">
        <v>122</v>
      </c>
      <c r="G16" s="25" t="s">
        <v>63</v>
      </c>
      <c r="H16" s="25" t="s">
        <v>106</v>
      </c>
      <c r="I16" s="25" t="s">
        <v>64</v>
      </c>
      <c r="J16" s="25" t="str">
        <f t="shared" si="0"/>
        <v>A</v>
      </c>
      <c r="K16" s="26">
        <f ca="1">VLOOKUP(F16,OFFSET(Hodnoc!$A$1:$C$28,0,IF(I16="Hory",0,IF(I16="Ledy",3,IF(I16="Písek",6,IF(I16="Skalky",9,IF(I16="Boulder",12,"chyba")))))),IF(J16="A",2,3),0)*VLOOKUP(G16,Hodnoc!$P$1:$Q$11,2,0)</f>
        <v>9</v>
      </c>
    </row>
    <row r="17" spans="1:11" ht="12.75">
      <c r="A17" s="22">
        <v>16</v>
      </c>
      <c r="B17" s="23">
        <v>39893</v>
      </c>
      <c r="C17" s="23" t="s">
        <v>111</v>
      </c>
      <c r="D17" s="23" t="s">
        <v>197</v>
      </c>
      <c r="E17" s="22" t="s">
        <v>141</v>
      </c>
      <c r="F17" s="24" t="s">
        <v>196</v>
      </c>
      <c r="G17" s="25" t="s">
        <v>63</v>
      </c>
      <c r="H17" s="25" t="s">
        <v>106</v>
      </c>
      <c r="I17" s="25" t="s">
        <v>64</v>
      </c>
      <c r="J17" s="25" t="str">
        <f t="shared" si="0"/>
        <v>A</v>
      </c>
      <c r="K17" s="26">
        <f ca="1">VLOOKUP(F17,OFFSET(Hodnoc!$A$1:$C$28,0,IF(I17="Hory",0,IF(I17="Ledy",3,IF(I17="Písek",6,IF(I17="Skalky",9,IF(I17="Boulder",12,"chyba")))))),IF(J17="A",2,3),0)*VLOOKUP(G17,Hodnoc!$P$1:$Q$11,2,0)</f>
        <v>20</v>
      </c>
    </row>
    <row r="18" spans="1:11" ht="12.75">
      <c r="A18" s="22">
        <v>17</v>
      </c>
      <c r="B18" s="23">
        <v>39893</v>
      </c>
      <c r="C18" s="23" t="s">
        <v>111</v>
      </c>
      <c r="D18" s="23" t="s">
        <v>197</v>
      </c>
      <c r="E18" s="22" t="s">
        <v>140</v>
      </c>
      <c r="F18" s="24" t="s">
        <v>196</v>
      </c>
      <c r="G18" s="25" t="s">
        <v>100</v>
      </c>
      <c r="H18" s="25" t="s">
        <v>106</v>
      </c>
      <c r="I18" s="25" t="s">
        <v>64</v>
      </c>
      <c r="J18" s="25" t="str">
        <f t="shared" si="0"/>
        <v>A</v>
      </c>
      <c r="K18" s="26">
        <f ca="1">VLOOKUP(F18,OFFSET(Hodnoc!$A$1:$C$28,0,IF(I18="Hory",0,IF(I18="Ledy",3,IF(I18="Písek",6,IF(I18="Skalky",9,IF(I18="Boulder",12,"chyba")))))),IF(J18="A",2,3),0)*VLOOKUP(G18,Hodnoc!$P$1:$Q$11,2,0)</f>
        <v>30</v>
      </c>
    </row>
    <row r="19" spans="1:11" ht="12.75">
      <c r="A19" s="22">
        <v>18</v>
      </c>
      <c r="B19" s="23">
        <v>39893</v>
      </c>
      <c r="C19" s="23" t="s">
        <v>111</v>
      </c>
      <c r="D19" s="23" t="s">
        <v>197</v>
      </c>
      <c r="E19" s="22" t="s">
        <v>137</v>
      </c>
      <c r="F19" s="24" t="s">
        <v>166</v>
      </c>
      <c r="G19" s="25" t="s">
        <v>63</v>
      </c>
      <c r="H19" s="25" t="s">
        <v>106</v>
      </c>
      <c r="I19" s="25" t="s">
        <v>64</v>
      </c>
      <c r="J19" s="25" t="str">
        <f t="shared" si="0"/>
        <v>A</v>
      </c>
      <c r="K19" s="26">
        <f ca="1">VLOOKUP(F19,OFFSET(Hodnoc!$A$1:$C$28,0,IF(I19="Hory",0,IF(I19="Ledy",3,IF(I19="Písek",6,IF(I19="Skalky",9,IF(I19="Boulder",12,"chyba")))))),IF(J19="A",2,3),0)*VLOOKUP(G19,Hodnoc!$P$1:$Q$11,2,0)</f>
        <v>15</v>
      </c>
    </row>
    <row r="20" spans="1:11" ht="12.75">
      <c r="A20" s="22">
        <v>19</v>
      </c>
      <c r="B20" s="23">
        <v>39893</v>
      </c>
      <c r="C20" s="23" t="s">
        <v>111</v>
      </c>
      <c r="D20" s="23" t="s">
        <v>197</v>
      </c>
      <c r="E20" s="22" t="s">
        <v>138</v>
      </c>
      <c r="F20" s="24" t="s">
        <v>166</v>
      </c>
      <c r="G20" s="25" t="s">
        <v>100</v>
      </c>
      <c r="H20" s="25" t="s">
        <v>106</v>
      </c>
      <c r="I20" s="25" t="s">
        <v>64</v>
      </c>
      <c r="J20" s="25" t="str">
        <f t="shared" si="0"/>
        <v>A</v>
      </c>
      <c r="K20" s="26">
        <f ca="1">VLOOKUP(F20,OFFSET(Hodnoc!$A$1:$C$28,0,IF(I20="Hory",0,IF(I20="Ledy",3,IF(I20="Písek",6,IF(I20="Skalky",9,IF(I20="Boulder",12,"chyba")))))),IF(J20="A",2,3),0)*VLOOKUP(G20,Hodnoc!$P$1:$Q$11,2,0)</f>
        <v>22.5</v>
      </c>
    </row>
    <row r="21" spans="1:11" ht="12.75">
      <c r="A21" s="22">
        <v>20</v>
      </c>
      <c r="B21" s="23">
        <v>39893</v>
      </c>
      <c r="C21" s="23" t="s">
        <v>111</v>
      </c>
      <c r="D21" s="23" t="s">
        <v>197</v>
      </c>
      <c r="E21" s="22" t="s">
        <v>139</v>
      </c>
      <c r="F21" s="24" t="s">
        <v>122</v>
      </c>
      <c r="G21" s="25" t="s">
        <v>100</v>
      </c>
      <c r="H21" s="25" t="s">
        <v>106</v>
      </c>
      <c r="I21" s="25" t="s">
        <v>64</v>
      </c>
      <c r="J21" s="25" t="str">
        <f t="shared" si="0"/>
        <v>A</v>
      </c>
      <c r="K21" s="26">
        <f ca="1">VLOOKUP(F21,OFFSET(Hodnoc!$A$1:$C$28,0,IF(I21="Hory",0,IF(I21="Ledy",3,IF(I21="Písek",6,IF(I21="Skalky",9,IF(I21="Boulder",12,"chyba")))))),IF(J21="A",2,3),0)*VLOOKUP(G21,Hodnoc!$P$1:$Q$11,2,0)</f>
        <v>13.5</v>
      </c>
    </row>
    <row r="22" spans="1:11" ht="12.75">
      <c r="A22" s="22">
        <v>21</v>
      </c>
      <c r="B22" s="23">
        <v>39914</v>
      </c>
      <c r="C22" s="23" t="s">
        <v>198</v>
      </c>
      <c r="D22" s="23" t="s">
        <v>154</v>
      </c>
      <c r="E22" s="22" t="s">
        <v>160</v>
      </c>
      <c r="F22" s="24" t="s">
        <v>75</v>
      </c>
      <c r="G22" s="25" t="s">
        <v>50</v>
      </c>
      <c r="H22" s="25" t="s">
        <v>106</v>
      </c>
      <c r="I22" s="25" t="s">
        <v>9</v>
      </c>
      <c r="J22" s="25" t="str">
        <f t="shared" si="0"/>
        <v>A</v>
      </c>
      <c r="K22" s="26">
        <f ca="1">VLOOKUP(F22,OFFSET(Hodnoc!$A$1:$C$28,0,IF(I22="Hory",0,IF(I22="Ledy",3,IF(I22="Písek",6,IF(I22="Skalky",9,IF(I22="Boulder",12,"chyba")))))),IF(J22="A",2,3),0)*VLOOKUP(G22,Hodnoc!$P$1:$Q$11,2,0)</f>
        <v>21</v>
      </c>
    </row>
    <row r="23" spans="1:11" ht="12.75">
      <c r="A23" s="22">
        <v>22</v>
      </c>
      <c r="B23" s="23">
        <v>39914</v>
      </c>
      <c r="C23" s="23" t="s">
        <v>198</v>
      </c>
      <c r="D23" s="23" t="s">
        <v>154</v>
      </c>
      <c r="E23" s="22" t="s">
        <v>160</v>
      </c>
      <c r="F23" s="24" t="s">
        <v>75</v>
      </c>
      <c r="G23" s="25" t="s">
        <v>40</v>
      </c>
      <c r="H23" s="25" t="s">
        <v>106</v>
      </c>
      <c r="I23" s="25" t="s">
        <v>9</v>
      </c>
      <c r="J23" s="25" t="str">
        <f t="shared" si="0"/>
        <v>A</v>
      </c>
      <c r="K23" s="26">
        <f ca="1">VLOOKUP(F23,OFFSET(Hodnoc!$A$1:$C$28,0,IF(I23="Hory",0,IF(I23="Ledy",3,IF(I23="Písek",6,IF(I23="Skalky",9,IF(I23="Boulder",12,"chyba")))))),IF(J23="A",2,3),0)*VLOOKUP(G23,Hodnoc!$P$1:$Q$11,2,0)</f>
        <v>31.5</v>
      </c>
    </row>
    <row r="24" spans="1:11" ht="12.75">
      <c r="A24" s="22">
        <v>23</v>
      </c>
      <c r="B24" s="23">
        <v>39914</v>
      </c>
      <c r="C24" s="23" t="s">
        <v>198</v>
      </c>
      <c r="D24" s="23" t="s">
        <v>154</v>
      </c>
      <c r="E24" s="22" t="s">
        <v>199</v>
      </c>
      <c r="F24" s="24" t="s">
        <v>76</v>
      </c>
      <c r="G24" s="25" t="s">
        <v>38</v>
      </c>
      <c r="H24" s="25" t="s">
        <v>106</v>
      </c>
      <c r="I24" s="25" t="s">
        <v>9</v>
      </c>
      <c r="J24" s="25" t="str">
        <f t="shared" si="0"/>
        <v>A</v>
      </c>
      <c r="K24" s="26">
        <f ca="1">VLOOKUP(F24,OFFSET(Hodnoc!$A$1:$C$28,0,IF(I24="Hory",0,IF(I24="Ledy",3,IF(I24="Písek",6,IF(I24="Skalky",9,IF(I24="Boulder",12,"chyba")))))),IF(J24="A",2,3),0)*VLOOKUP(G24,Hodnoc!$P$1:$Q$11,2,0)</f>
        <v>45</v>
      </c>
    </row>
    <row r="25" spans="1:11" ht="12.75">
      <c r="A25" s="22">
        <v>24</v>
      </c>
      <c r="B25" s="23">
        <v>39914</v>
      </c>
      <c r="C25" s="23" t="s">
        <v>198</v>
      </c>
      <c r="D25" s="23" t="s">
        <v>154</v>
      </c>
      <c r="E25" s="22" t="s">
        <v>155</v>
      </c>
      <c r="F25" s="24" t="s">
        <v>73</v>
      </c>
      <c r="G25" s="25" t="s">
        <v>38</v>
      </c>
      <c r="H25" s="25" t="s">
        <v>106</v>
      </c>
      <c r="I25" s="25" t="s">
        <v>9</v>
      </c>
      <c r="J25" s="25" t="str">
        <f t="shared" si="0"/>
        <v>A</v>
      </c>
      <c r="K25" s="26">
        <f ca="1">VLOOKUP(F25,OFFSET(Hodnoc!$A$1:$C$28,0,IF(I25="Hory",0,IF(I25="Ledy",3,IF(I25="Písek",6,IF(I25="Skalky",9,IF(I25="Boulder",12,"chyba")))))),IF(J25="A",2,3),0)*VLOOKUP(G25,Hodnoc!$P$1:$Q$11,2,0)</f>
        <v>23.400000000000002</v>
      </c>
    </row>
    <row r="26" spans="1:11" ht="12.75">
      <c r="A26" s="22">
        <v>25</v>
      </c>
      <c r="B26" s="23">
        <v>39914</v>
      </c>
      <c r="C26" s="23" t="s">
        <v>198</v>
      </c>
      <c r="D26" s="23" t="s">
        <v>154</v>
      </c>
      <c r="E26" s="22" t="s">
        <v>156</v>
      </c>
      <c r="F26" s="24">
        <v>6</v>
      </c>
      <c r="G26" s="25" t="s">
        <v>38</v>
      </c>
      <c r="H26" s="25" t="s">
        <v>106</v>
      </c>
      <c r="I26" s="25" t="s">
        <v>9</v>
      </c>
      <c r="J26" s="25" t="str">
        <f t="shared" si="0"/>
        <v>A</v>
      </c>
      <c r="K26" s="26">
        <f ca="1">VLOOKUP(F26,OFFSET(Hodnoc!$A$1:$C$28,0,IF(I26="Hory",0,IF(I26="Ledy",3,IF(I26="Písek",6,IF(I26="Skalky",9,IF(I26="Boulder",12,"chyba")))))),IF(J26="A",2,3),0)*VLOOKUP(G26,Hodnoc!$P$1:$Q$11,2,0)</f>
        <v>32.4</v>
      </c>
    </row>
    <row r="27" spans="1:11" ht="12.75">
      <c r="A27" s="22">
        <v>26</v>
      </c>
      <c r="B27" s="23">
        <v>39914</v>
      </c>
      <c r="C27" s="23" t="s">
        <v>198</v>
      </c>
      <c r="D27" s="23" t="s">
        <v>154</v>
      </c>
      <c r="E27" s="22" t="s">
        <v>159</v>
      </c>
      <c r="F27" s="24">
        <v>4</v>
      </c>
      <c r="G27" s="25" t="s">
        <v>38</v>
      </c>
      <c r="H27" s="25" t="s">
        <v>106</v>
      </c>
      <c r="I27" s="25" t="s">
        <v>9</v>
      </c>
      <c r="J27" s="25" t="str">
        <f t="shared" si="0"/>
        <v>A</v>
      </c>
      <c r="K27" s="26">
        <f ca="1">VLOOKUP(F27,OFFSET(Hodnoc!$A$1:$C$28,0,IF(I27="Hory",0,IF(I27="Ledy",3,IF(I27="Písek",6,IF(I27="Skalky",9,IF(I27="Boulder",12,"chyba")))))),IF(J27="A",2,3),0)*VLOOKUP(G27,Hodnoc!$P$1:$Q$11,2,0)</f>
        <v>10.8</v>
      </c>
    </row>
    <row r="28" spans="1:11" ht="12.75">
      <c r="A28" s="22">
        <v>27</v>
      </c>
      <c r="B28" s="23">
        <v>39914</v>
      </c>
      <c r="C28" s="23" t="s">
        <v>198</v>
      </c>
      <c r="D28" s="23" t="s">
        <v>154</v>
      </c>
      <c r="E28" s="22" t="s">
        <v>157</v>
      </c>
      <c r="F28" s="24">
        <v>6</v>
      </c>
      <c r="G28" s="25" t="s">
        <v>50</v>
      </c>
      <c r="H28" s="25" t="s">
        <v>106</v>
      </c>
      <c r="I28" s="25" t="s">
        <v>9</v>
      </c>
      <c r="J28" s="25" t="str">
        <f t="shared" si="0"/>
        <v>A</v>
      </c>
      <c r="K28" s="26">
        <f ca="1">VLOOKUP(F28,OFFSET(Hodnoc!$A$1:$C$28,0,IF(I28="Hory",0,IF(I28="Ledy",3,IF(I28="Písek",6,IF(I28="Skalky",9,IF(I28="Boulder",12,"chyba")))))),IF(J28="A",2,3),0)*VLOOKUP(G28,Hodnoc!$P$1:$Q$11,2,0)</f>
        <v>18</v>
      </c>
    </row>
    <row r="29" spans="1:11" ht="12.75">
      <c r="A29" s="22">
        <v>28</v>
      </c>
      <c r="B29" s="23">
        <v>39914</v>
      </c>
      <c r="C29" s="23" t="s">
        <v>198</v>
      </c>
      <c r="D29" s="23" t="s">
        <v>154</v>
      </c>
      <c r="E29" s="22" t="s">
        <v>157</v>
      </c>
      <c r="F29" s="24">
        <v>6</v>
      </c>
      <c r="G29" s="25" t="s">
        <v>39</v>
      </c>
      <c r="H29" s="25" t="s">
        <v>106</v>
      </c>
      <c r="I29" s="25" t="s">
        <v>9</v>
      </c>
      <c r="J29" s="25" t="str">
        <f t="shared" si="0"/>
        <v>A</v>
      </c>
      <c r="K29" s="26">
        <f ca="1">VLOOKUP(F29,OFFSET(Hodnoc!$A$1:$C$28,0,IF(I29="Hory",0,IF(I29="Ledy",3,IF(I29="Písek",6,IF(I29="Skalky",9,IF(I29="Boulder",12,"chyba")))))),IF(J29="A",2,3),0)*VLOOKUP(G29,Hodnoc!$P$1:$Q$11,2,0)</f>
        <v>27</v>
      </c>
    </row>
    <row r="30" spans="1:11" ht="12.75">
      <c r="A30" s="22">
        <v>29</v>
      </c>
      <c r="B30" s="23">
        <v>39915</v>
      </c>
      <c r="C30" s="23" t="s">
        <v>198</v>
      </c>
      <c r="D30" s="23" t="s">
        <v>200</v>
      </c>
      <c r="E30" s="22" t="s">
        <v>201</v>
      </c>
      <c r="F30" s="24" t="s">
        <v>75</v>
      </c>
      <c r="G30" s="25" t="s">
        <v>50</v>
      </c>
      <c r="H30" s="25" t="s">
        <v>106</v>
      </c>
      <c r="I30" s="25" t="s">
        <v>9</v>
      </c>
      <c r="J30" s="25" t="str">
        <f t="shared" si="0"/>
        <v>A</v>
      </c>
      <c r="K30" s="26">
        <f ca="1">VLOOKUP(F30,OFFSET(Hodnoc!$A$1:$C$28,0,IF(I30="Hory",0,IF(I30="Ledy",3,IF(I30="Písek",6,IF(I30="Skalky",9,IF(I30="Boulder",12,"chyba")))))),IF(J30="A",2,3),0)*VLOOKUP(G30,Hodnoc!$P$1:$Q$11,2,0)</f>
        <v>21</v>
      </c>
    </row>
    <row r="31" spans="1:11" ht="12.75">
      <c r="A31" s="22">
        <v>30</v>
      </c>
      <c r="B31" s="23">
        <v>39915</v>
      </c>
      <c r="C31" s="23" t="s">
        <v>198</v>
      </c>
      <c r="D31" s="23" t="s">
        <v>200</v>
      </c>
      <c r="E31" s="22" t="s">
        <v>201</v>
      </c>
      <c r="F31" s="24" t="s">
        <v>75</v>
      </c>
      <c r="G31" s="25" t="s">
        <v>50</v>
      </c>
      <c r="H31" s="25" t="s">
        <v>106</v>
      </c>
      <c r="I31" s="25" t="s">
        <v>9</v>
      </c>
      <c r="J31" s="25" t="str">
        <f t="shared" si="0"/>
        <v>A</v>
      </c>
      <c r="K31" s="26">
        <f ca="1">VLOOKUP(F31,OFFSET(Hodnoc!$A$1:$C$28,0,IF(I31="Hory",0,IF(I31="Ledy",3,IF(I31="Písek",6,IF(I31="Skalky",9,IF(I31="Boulder",12,"chyba")))))),IF(J31="A",2,3),0)*VLOOKUP(G31,Hodnoc!$P$1:$Q$11,2,0)</f>
        <v>21</v>
      </c>
    </row>
    <row r="32" spans="1:11" ht="12.75">
      <c r="A32" s="22">
        <v>31</v>
      </c>
      <c r="B32" s="23">
        <v>39915</v>
      </c>
      <c r="C32" s="23" t="s">
        <v>198</v>
      </c>
      <c r="D32" s="23" t="s">
        <v>200</v>
      </c>
      <c r="E32" s="22" t="s">
        <v>202</v>
      </c>
      <c r="F32" s="24" t="s">
        <v>55</v>
      </c>
      <c r="G32" s="25" t="s">
        <v>5</v>
      </c>
      <c r="H32" s="25" t="s">
        <v>106</v>
      </c>
      <c r="I32" s="25" t="s">
        <v>9</v>
      </c>
      <c r="J32" s="25" t="str">
        <f t="shared" si="0"/>
        <v>B</v>
      </c>
      <c r="K32" s="26">
        <f ca="1">VLOOKUP(F32,OFFSET(Hodnoc!$A$1:$C$28,0,IF(I32="Hory",0,IF(I32="Ledy",3,IF(I32="Písek",6,IF(I32="Skalky",9,IF(I32="Boulder",12,"chyba")))))),IF(J32="A",2,3),0)*VLOOKUP(G32,Hodnoc!$P$1:$Q$11,2,0)</f>
        <v>5.2</v>
      </c>
    </row>
    <row r="33" spans="1:11" ht="12.75">
      <c r="A33" s="22">
        <v>32</v>
      </c>
      <c r="B33" s="23">
        <v>39915</v>
      </c>
      <c r="C33" s="23" t="s">
        <v>198</v>
      </c>
      <c r="D33" s="23" t="s">
        <v>200</v>
      </c>
      <c r="E33" s="22" t="s">
        <v>165</v>
      </c>
      <c r="F33" s="24">
        <v>6</v>
      </c>
      <c r="G33" s="25" t="s">
        <v>5</v>
      </c>
      <c r="H33" s="25" t="s">
        <v>106</v>
      </c>
      <c r="I33" s="25" t="s">
        <v>9</v>
      </c>
      <c r="J33" s="25" t="str">
        <f t="shared" si="0"/>
        <v>B</v>
      </c>
      <c r="K33" s="26">
        <f ca="1">VLOOKUP(F33,OFFSET(Hodnoc!$A$1:$C$28,0,IF(I33="Hory",0,IF(I33="Ledy",3,IF(I33="Písek",6,IF(I33="Skalky",9,IF(I33="Boulder",12,"chyba")))))),IF(J33="A",2,3),0)*VLOOKUP(G33,Hodnoc!$P$1:$Q$11,2,0)</f>
        <v>10.4</v>
      </c>
    </row>
    <row r="34" spans="1:11" ht="12.75">
      <c r="A34" s="22">
        <v>33</v>
      </c>
      <c r="B34" s="23">
        <v>39736</v>
      </c>
      <c r="C34" s="23" t="s">
        <v>203</v>
      </c>
      <c r="D34" s="23" t="s">
        <v>204</v>
      </c>
      <c r="E34" s="22" t="s">
        <v>205</v>
      </c>
      <c r="F34" s="24">
        <v>4</v>
      </c>
      <c r="G34" s="25" t="s">
        <v>63</v>
      </c>
      <c r="H34" s="25" t="s">
        <v>106</v>
      </c>
      <c r="I34" s="25" t="s">
        <v>64</v>
      </c>
      <c r="J34" s="25" t="str">
        <f aca="true" t="shared" si="1" ref="J34:J65">IF(OR(G34="TR",G34="TRO"),"B","A")</f>
        <v>A</v>
      </c>
      <c r="K34" s="26">
        <f ca="1">VLOOKUP(F34,OFFSET(Hodnoc!$A$1:$C$28,0,IF(I34="Hory",0,IF(I34="Ledy",3,IF(I34="Písek",6,IF(I34="Skalky",9,IF(I34="Boulder",12,"chyba")))))),IF(J34="A",2,3),0)*VLOOKUP(G34,Hodnoc!$P$1:$Q$11,2,0)</f>
        <v>6</v>
      </c>
    </row>
    <row r="35" spans="1:11" ht="12.75">
      <c r="A35" s="22">
        <v>34</v>
      </c>
      <c r="B35" s="23">
        <v>39736</v>
      </c>
      <c r="C35" s="23" t="s">
        <v>203</v>
      </c>
      <c r="D35" s="23" t="s">
        <v>204</v>
      </c>
      <c r="E35" s="22" t="s">
        <v>206</v>
      </c>
      <c r="F35" s="27" t="s">
        <v>122</v>
      </c>
      <c r="G35" s="25" t="s">
        <v>63</v>
      </c>
      <c r="H35" s="25" t="s">
        <v>106</v>
      </c>
      <c r="I35" s="25" t="s">
        <v>64</v>
      </c>
      <c r="J35" s="25" t="str">
        <f t="shared" si="1"/>
        <v>A</v>
      </c>
      <c r="K35" s="26">
        <f ca="1">VLOOKUP(F35,OFFSET(Hodnoc!$A$1:$C$28,0,IF(I35="Hory",0,IF(I35="Ledy",3,IF(I35="Písek",6,IF(I35="Skalky",9,IF(I35="Boulder",12,"chyba")))))),IF(J35="A",2,3),0)*VLOOKUP(G35,Hodnoc!$P$1:$Q$11,2,0)</f>
        <v>9</v>
      </c>
    </row>
    <row r="36" spans="1:11" ht="12.75">
      <c r="A36" s="22">
        <v>35</v>
      </c>
      <c r="B36" s="23">
        <v>39736</v>
      </c>
      <c r="C36" s="23" t="s">
        <v>203</v>
      </c>
      <c r="D36" s="23" t="s">
        <v>204</v>
      </c>
      <c r="E36" s="22" t="s">
        <v>206</v>
      </c>
      <c r="F36" s="27" t="s">
        <v>122</v>
      </c>
      <c r="G36" s="25" t="s">
        <v>63</v>
      </c>
      <c r="H36" s="25" t="s">
        <v>106</v>
      </c>
      <c r="I36" s="25" t="s">
        <v>64</v>
      </c>
      <c r="J36" s="25" t="str">
        <f t="shared" si="1"/>
        <v>A</v>
      </c>
      <c r="K36" s="26">
        <f ca="1">VLOOKUP(F36,OFFSET(Hodnoc!$A$1:$C$28,0,IF(I36="Hory",0,IF(I36="Ledy",3,IF(I36="Písek",6,IF(I36="Skalky",9,IF(I36="Boulder",12,"chyba")))))),IF(J36="A",2,3),0)*VLOOKUP(G36,Hodnoc!$P$1:$Q$11,2,0)</f>
        <v>9</v>
      </c>
    </row>
    <row r="37" spans="1:11" ht="12.75">
      <c r="A37" s="22">
        <v>36</v>
      </c>
      <c r="B37" s="23">
        <v>39736</v>
      </c>
      <c r="C37" s="23" t="s">
        <v>203</v>
      </c>
      <c r="D37" s="23" t="s">
        <v>204</v>
      </c>
      <c r="E37" s="22" t="s">
        <v>206</v>
      </c>
      <c r="F37" s="27" t="s">
        <v>122</v>
      </c>
      <c r="G37" s="25" t="s">
        <v>63</v>
      </c>
      <c r="H37" s="25" t="s">
        <v>106</v>
      </c>
      <c r="I37" s="25" t="s">
        <v>64</v>
      </c>
      <c r="J37" s="25" t="str">
        <f t="shared" si="1"/>
        <v>A</v>
      </c>
      <c r="K37" s="26">
        <f ca="1">VLOOKUP(F37,OFFSET(Hodnoc!$A$1:$C$28,0,IF(I37="Hory",0,IF(I37="Ledy",3,IF(I37="Písek",6,IF(I37="Skalky",9,IF(I37="Boulder",12,"chyba")))))),IF(J37="A",2,3),0)*VLOOKUP(G37,Hodnoc!$P$1:$Q$11,2,0)</f>
        <v>9</v>
      </c>
    </row>
    <row r="38" spans="1:11" ht="12.75">
      <c r="A38" s="22">
        <v>37</v>
      </c>
      <c r="B38" s="23">
        <v>39736</v>
      </c>
      <c r="C38" s="23" t="s">
        <v>203</v>
      </c>
      <c r="D38" s="23" t="s">
        <v>204</v>
      </c>
      <c r="E38" s="22" t="s">
        <v>120</v>
      </c>
      <c r="F38" s="24">
        <v>4</v>
      </c>
      <c r="G38" s="25" t="s">
        <v>63</v>
      </c>
      <c r="H38" s="25" t="s">
        <v>106</v>
      </c>
      <c r="I38" s="25" t="s">
        <v>64</v>
      </c>
      <c r="J38" s="25" t="str">
        <f t="shared" si="1"/>
        <v>A</v>
      </c>
      <c r="K38" s="26">
        <f ca="1">VLOOKUP(F38,OFFSET(Hodnoc!$A$1:$C$28,0,IF(I38="Hory",0,IF(I38="Ledy",3,IF(I38="Písek",6,IF(I38="Skalky",9,IF(I38="Boulder",12,"chyba")))))),IF(J38="A",2,3),0)*VLOOKUP(G38,Hodnoc!$P$1:$Q$11,2,0)</f>
        <v>6</v>
      </c>
    </row>
    <row r="39" spans="1:11" ht="12.75">
      <c r="A39" s="22">
        <v>38</v>
      </c>
      <c r="B39" s="23">
        <v>39736</v>
      </c>
      <c r="C39" s="23" t="s">
        <v>203</v>
      </c>
      <c r="D39" s="23" t="s">
        <v>204</v>
      </c>
      <c r="E39" s="22" t="s">
        <v>120</v>
      </c>
      <c r="F39" s="24">
        <v>4</v>
      </c>
      <c r="G39" s="25" t="s">
        <v>63</v>
      </c>
      <c r="H39" s="25" t="s">
        <v>106</v>
      </c>
      <c r="I39" s="25" t="s">
        <v>64</v>
      </c>
      <c r="J39" s="25" t="str">
        <f t="shared" si="1"/>
        <v>A</v>
      </c>
      <c r="K39" s="26">
        <f ca="1">VLOOKUP(F39,OFFSET(Hodnoc!$A$1:$C$28,0,IF(I39="Hory",0,IF(I39="Ledy",3,IF(I39="Písek",6,IF(I39="Skalky",9,IF(I39="Boulder",12,"chyba")))))),IF(J39="A",2,3),0)*VLOOKUP(G39,Hodnoc!$P$1:$Q$11,2,0)</f>
        <v>6</v>
      </c>
    </row>
    <row r="40" spans="1:11" ht="12.75">
      <c r="A40" s="22">
        <v>39</v>
      </c>
      <c r="B40" s="23">
        <v>39736</v>
      </c>
      <c r="C40" s="23" t="s">
        <v>203</v>
      </c>
      <c r="D40" s="23" t="s">
        <v>204</v>
      </c>
      <c r="E40" s="22" t="s">
        <v>120</v>
      </c>
      <c r="F40" s="24">
        <v>4</v>
      </c>
      <c r="G40" s="25" t="s">
        <v>63</v>
      </c>
      <c r="H40" s="25" t="s">
        <v>106</v>
      </c>
      <c r="I40" s="25" t="s">
        <v>64</v>
      </c>
      <c r="J40" s="25" t="str">
        <f t="shared" si="1"/>
        <v>A</v>
      </c>
      <c r="K40" s="26">
        <f ca="1">VLOOKUP(F40,OFFSET(Hodnoc!$A$1:$C$28,0,IF(I40="Hory",0,IF(I40="Ledy",3,IF(I40="Písek",6,IF(I40="Skalky",9,IF(I40="Boulder",12,"chyba")))))),IF(J40="A",2,3),0)*VLOOKUP(G40,Hodnoc!$P$1:$Q$11,2,0)</f>
        <v>6</v>
      </c>
    </row>
    <row r="41" spans="1:11" ht="12.75">
      <c r="A41" s="22">
        <v>40</v>
      </c>
      <c r="B41" s="23">
        <v>39736</v>
      </c>
      <c r="C41" s="23" t="s">
        <v>203</v>
      </c>
      <c r="D41" s="23" t="s">
        <v>207</v>
      </c>
      <c r="E41" s="22" t="s">
        <v>208</v>
      </c>
      <c r="F41" s="27" t="s">
        <v>122</v>
      </c>
      <c r="G41" s="25" t="s">
        <v>63</v>
      </c>
      <c r="H41" s="25" t="s">
        <v>106</v>
      </c>
      <c r="I41" s="25" t="s">
        <v>64</v>
      </c>
      <c r="J41" s="25" t="str">
        <f t="shared" si="1"/>
        <v>A</v>
      </c>
      <c r="K41" s="26">
        <f ca="1">VLOOKUP(F41,OFFSET(Hodnoc!$A$1:$C$28,0,IF(I41="Hory",0,IF(I41="Ledy",3,IF(I41="Písek",6,IF(I41="Skalky",9,IF(I41="Boulder",12,"chyba")))))),IF(J41="A",2,3),0)*VLOOKUP(G41,Hodnoc!$P$1:$Q$11,2,0)</f>
        <v>9</v>
      </c>
    </row>
    <row r="42" spans="1:11" ht="12.75">
      <c r="A42" s="22">
        <v>41</v>
      </c>
      <c r="B42" s="23">
        <v>39736</v>
      </c>
      <c r="C42" s="23" t="s">
        <v>203</v>
      </c>
      <c r="D42" s="23" t="s">
        <v>207</v>
      </c>
      <c r="E42" s="22" t="s">
        <v>208</v>
      </c>
      <c r="F42" s="27" t="s">
        <v>122</v>
      </c>
      <c r="G42" s="25" t="s">
        <v>63</v>
      </c>
      <c r="H42" s="25" t="s">
        <v>106</v>
      </c>
      <c r="I42" s="25" t="s">
        <v>64</v>
      </c>
      <c r="J42" s="25" t="str">
        <f t="shared" si="1"/>
        <v>A</v>
      </c>
      <c r="K42" s="26">
        <f ca="1">VLOOKUP(F42,OFFSET(Hodnoc!$A$1:$C$28,0,IF(I42="Hory",0,IF(I42="Ledy",3,IF(I42="Písek",6,IF(I42="Skalky",9,IF(I42="Boulder",12,"chyba")))))),IF(J42="A",2,3),0)*VLOOKUP(G42,Hodnoc!$P$1:$Q$11,2,0)</f>
        <v>9</v>
      </c>
    </row>
    <row r="43" spans="1:11" ht="12.75">
      <c r="A43" s="22">
        <v>42</v>
      </c>
      <c r="B43" s="23">
        <v>39736</v>
      </c>
      <c r="C43" s="23" t="s">
        <v>203</v>
      </c>
      <c r="D43" s="23" t="s">
        <v>207</v>
      </c>
      <c r="E43" s="22" t="s">
        <v>208</v>
      </c>
      <c r="F43" s="27" t="s">
        <v>122</v>
      </c>
      <c r="G43" s="25" t="s">
        <v>63</v>
      </c>
      <c r="H43" s="25" t="s">
        <v>106</v>
      </c>
      <c r="I43" s="25" t="s">
        <v>64</v>
      </c>
      <c r="J43" s="25" t="str">
        <f t="shared" si="1"/>
        <v>A</v>
      </c>
      <c r="K43" s="26">
        <f ca="1">VLOOKUP(F43,OFFSET(Hodnoc!$A$1:$C$28,0,IF(I43="Hory",0,IF(I43="Ledy",3,IF(I43="Písek",6,IF(I43="Skalky",9,IF(I43="Boulder",12,"chyba")))))),IF(J43="A",2,3),0)*VLOOKUP(G43,Hodnoc!$P$1:$Q$11,2,0)</f>
        <v>9</v>
      </c>
    </row>
    <row r="44" spans="1:11" ht="12.75">
      <c r="A44" s="22">
        <v>43</v>
      </c>
      <c r="B44" s="23">
        <v>39736</v>
      </c>
      <c r="C44" s="23" t="s">
        <v>203</v>
      </c>
      <c r="D44" s="23" t="s">
        <v>207</v>
      </c>
      <c r="E44" s="22" t="s">
        <v>208</v>
      </c>
      <c r="F44" s="27" t="s">
        <v>122</v>
      </c>
      <c r="G44" s="25" t="s">
        <v>63</v>
      </c>
      <c r="H44" s="25" t="s">
        <v>106</v>
      </c>
      <c r="I44" s="25" t="s">
        <v>64</v>
      </c>
      <c r="J44" s="25" t="str">
        <f t="shared" si="1"/>
        <v>A</v>
      </c>
      <c r="K44" s="26">
        <f ca="1">VLOOKUP(F44,OFFSET(Hodnoc!$A$1:$C$28,0,IF(I44="Hory",0,IF(I44="Ledy",3,IF(I44="Písek",6,IF(I44="Skalky",9,IF(I44="Boulder",12,"chyba")))))),IF(J44="A",2,3),0)*VLOOKUP(G44,Hodnoc!$P$1:$Q$11,2,0)</f>
        <v>9</v>
      </c>
    </row>
    <row r="45" spans="1:11" ht="12.75">
      <c r="A45" s="22">
        <v>44</v>
      </c>
      <c r="B45" s="23">
        <v>39737</v>
      </c>
      <c r="C45" s="23" t="s">
        <v>142</v>
      </c>
      <c r="D45" s="23" t="s">
        <v>209</v>
      </c>
      <c r="E45" s="22" t="s">
        <v>210</v>
      </c>
      <c r="F45" s="24" t="s">
        <v>73</v>
      </c>
      <c r="G45" s="25" t="s">
        <v>39</v>
      </c>
      <c r="H45" s="25" t="s">
        <v>106</v>
      </c>
      <c r="I45" s="25" t="s">
        <v>9</v>
      </c>
      <c r="J45" s="25" t="str">
        <f t="shared" si="1"/>
        <v>A</v>
      </c>
      <c r="K45" s="26">
        <f ca="1">VLOOKUP(F45,OFFSET(Hodnoc!$A$1:$C$28,0,IF(I45="Hory",0,IF(I45="Ledy",3,IF(I45="Písek",6,IF(I45="Skalky",9,IF(I45="Boulder",12,"chyba")))))),IF(J45="A",2,3),0)*VLOOKUP(G45,Hodnoc!$P$1:$Q$11,2,0)</f>
        <v>19.5</v>
      </c>
    </row>
    <row r="46" spans="1:11" ht="12.75">
      <c r="A46" s="22">
        <v>45</v>
      </c>
      <c r="B46" s="23">
        <v>39737</v>
      </c>
      <c r="C46" s="23" t="s">
        <v>142</v>
      </c>
      <c r="D46" s="23" t="s">
        <v>209</v>
      </c>
      <c r="E46" s="22" t="s">
        <v>211</v>
      </c>
      <c r="F46" s="24">
        <v>6</v>
      </c>
      <c r="G46" s="25" t="s">
        <v>50</v>
      </c>
      <c r="H46" s="25" t="s">
        <v>106</v>
      </c>
      <c r="I46" s="25" t="s">
        <v>9</v>
      </c>
      <c r="J46" s="25" t="str">
        <f t="shared" si="1"/>
        <v>A</v>
      </c>
      <c r="K46" s="26">
        <f ca="1">VLOOKUP(F46,OFFSET(Hodnoc!$A$1:$C$28,0,IF(I46="Hory",0,IF(I46="Ledy",3,IF(I46="Písek",6,IF(I46="Skalky",9,IF(I46="Boulder",12,"chyba")))))),IF(J46="A",2,3),0)*VLOOKUP(G46,Hodnoc!$P$1:$Q$11,2,0)</f>
        <v>18</v>
      </c>
    </row>
    <row r="47" spans="1:11" ht="12.75">
      <c r="A47" s="22">
        <v>46</v>
      </c>
      <c r="B47" s="23">
        <v>39737</v>
      </c>
      <c r="C47" s="23" t="s">
        <v>142</v>
      </c>
      <c r="D47" s="23" t="s">
        <v>209</v>
      </c>
      <c r="E47" s="22" t="s">
        <v>212</v>
      </c>
      <c r="F47" s="24" t="s">
        <v>74</v>
      </c>
      <c r="G47" s="25" t="s">
        <v>50</v>
      </c>
      <c r="H47" s="25" t="s">
        <v>106</v>
      </c>
      <c r="I47" s="25" t="s">
        <v>9</v>
      </c>
      <c r="J47" s="25" t="str">
        <f t="shared" si="1"/>
        <v>A</v>
      </c>
      <c r="K47" s="26">
        <f ca="1">VLOOKUP(F47,OFFSET(Hodnoc!$A$1:$C$28,0,IF(I47="Hory",0,IF(I47="Ledy",3,IF(I47="Písek",6,IF(I47="Skalky",9,IF(I47="Boulder",12,"chyba")))))),IF(J47="A",2,3),0)*VLOOKUP(G47,Hodnoc!$P$1:$Q$11,2,0)</f>
        <v>16</v>
      </c>
    </row>
    <row r="48" spans="1:11" ht="12.75">
      <c r="A48" s="22">
        <v>47</v>
      </c>
      <c r="B48" s="23">
        <v>39737</v>
      </c>
      <c r="C48" s="23" t="s">
        <v>142</v>
      </c>
      <c r="D48" s="23" t="s">
        <v>213</v>
      </c>
      <c r="E48" s="22" t="s">
        <v>214</v>
      </c>
      <c r="F48" s="24" t="s">
        <v>74</v>
      </c>
      <c r="G48" s="25" t="s">
        <v>5</v>
      </c>
      <c r="H48" s="25" t="s">
        <v>106</v>
      </c>
      <c r="I48" s="25" t="s">
        <v>9</v>
      </c>
      <c r="J48" s="25" t="str">
        <f t="shared" si="1"/>
        <v>B</v>
      </c>
      <c r="K48" s="26">
        <f ca="1">VLOOKUP(F48,OFFSET(Hodnoc!$A$1:$C$28,0,IF(I48="Hory",0,IF(I48="Ledy",3,IF(I48="Písek",6,IF(I48="Skalky",9,IF(I48="Boulder",12,"chyba")))))),IF(J48="A",2,3),0)*VLOOKUP(G48,Hodnoc!$P$1:$Q$11,2,0)</f>
        <v>9.1</v>
      </c>
    </row>
    <row r="49" spans="1:11" ht="12.75">
      <c r="A49" s="22">
        <v>48</v>
      </c>
      <c r="B49" s="23">
        <v>39737</v>
      </c>
      <c r="C49" s="23" t="s">
        <v>142</v>
      </c>
      <c r="D49" s="23" t="s">
        <v>213</v>
      </c>
      <c r="E49" s="22" t="s">
        <v>215</v>
      </c>
      <c r="F49" s="24">
        <v>7</v>
      </c>
      <c r="G49" s="25" t="s">
        <v>92</v>
      </c>
      <c r="H49" s="25" t="s">
        <v>106</v>
      </c>
      <c r="I49" s="25" t="s">
        <v>9</v>
      </c>
      <c r="J49" s="25" t="str">
        <f t="shared" si="1"/>
        <v>B</v>
      </c>
      <c r="K49" s="26">
        <f ca="1">VLOOKUP(F49,OFFSET(Hodnoc!$A$1:$C$28,0,IF(I49="Hory",0,IF(I49="Ledy",3,IF(I49="Písek",6,IF(I49="Skalky",9,IF(I49="Boulder",12,"chyba")))))),IF(J49="A",2,3),0)*VLOOKUP(G49,Hodnoc!$P$1:$Q$11,2,0)</f>
        <v>14</v>
      </c>
    </row>
    <row r="50" spans="1:11" ht="12.75">
      <c r="A50" s="22">
        <v>49</v>
      </c>
      <c r="B50" s="23">
        <v>39737</v>
      </c>
      <c r="C50" s="23" t="s">
        <v>142</v>
      </c>
      <c r="D50" s="23" t="s">
        <v>216</v>
      </c>
      <c r="E50" s="22" t="s">
        <v>217</v>
      </c>
      <c r="F50" s="24">
        <v>7</v>
      </c>
      <c r="G50" s="25" t="s">
        <v>92</v>
      </c>
      <c r="H50" s="25" t="s">
        <v>106</v>
      </c>
      <c r="I50" s="25" t="s">
        <v>9</v>
      </c>
      <c r="J50" s="25" t="str">
        <f t="shared" si="1"/>
        <v>B</v>
      </c>
      <c r="K50" s="26">
        <f ca="1">VLOOKUP(F50,OFFSET(Hodnoc!$A$1:$C$28,0,IF(I50="Hory",0,IF(I50="Ledy",3,IF(I50="Písek",6,IF(I50="Skalky",9,IF(I50="Boulder",12,"chyba")))))),IF(J50="A",2,3),0)*VLOOKUP(G50,Hodnoc!$P$1:$Q$11,2,0)</f>
        <v>14</v>
      </c>
    </row>
    <row r="51" spans="1:11" ht="12.75">
      <c r="A51" s="22">
        <v>50</v>
      </c>
      <c r="B51" s="23">
        <v>39922</v>
      </c>
      <c r="C51" s="23" t="s">
        <v>142</v>
      </c>
      <c r="D51" s="23" t="s">
        <v>237</v>
      </c>
      <c r="E51" s="22" t="s">
        <v>238</v>
      </c>
      <c r="F51" s="24">
        <v>6</v>
      </c>
      <c r="G51" s="25" t="s">
        <v>39</v>
      </c>
      <c r="H51" s="25" t="s">
        <v>106</v>
      </c>
      <c r="I51" s="25" t="s">
        <v>9</v>
      </c>
      <c r="J51" s="25" t="str">
        <f t="shared" si="1"/>
        <v>A</v>
      </c>
      <c r="K51" s="26">
        <f ca="1">VLOOKUP(F51,OFFSET(Hodnoc!$A$1:$C$28,0,IF(I51="Hory",0,IF(I51="Ledy",3,IF(I51="Písek",6,IF(I51="Skalky",9,IF(I51="Boulder",12,"chyba")))))),IF(J51="A",2,3),0)*VLOOKUP(G51,Hodnoc!$P$1:$Q$11,2,0)</f>
        <v>27</v>
      </c>
    </row>
    <row r="52" spans="1:11" ht="12.75">
      <c r="A52" s="22">
        <v>51</v>
      </c>
      <c r="B52" s="23">
        <v>39922</v>
      </c>
      <c r="C52" s="23" t="s">
        <v>142</v>
      </c>
      <c r="D52" s="23" t="s">
        <v>237</v>
      </c>
      <c r="E52" s="22" t="s">
        <v>239</v>
      </c>
      <c r="F52" s="24" t="s">
        <v>73</v>
      </c>
      <c r="G52" s="25" t="s">
        <v>39</v>
      </c>
      <c r="H52" s="25" t="s">
        <v>106</v>
      </c>
      <c r="I52" s="25" t="s">
        <v>9</v>
      </c>
      <c r="J52" s="25" t="str">
        <f t="shared" si="1"/>
        <v>A</v>
      </c>
      <c r="K52" s="26">
        <f ca="1">VLOOKUP(F52,OFFSET(Hodnoc!$A$1:$C$28,0,IF(I52="Hory",0,IF(I52="Ledy",3,IF(I52="Písek",6,IF(I52="Skalky",9,IF(I52="Boulder",12,"chyba")))))),IF(J52="A",2,3),0)*VLOOKUP(G52,Hodnoc!$P$1:$Q$11,2,0)</f>
        <v>19.5</v>
      </c>
    </row>
    <row r="53" spans="1:11" ht="12.75">
      <c r="A53" s="22">
        <v>52</v>
      </c>
      <c r="B53" s="23">
        <v>39922</v>
      </c>
      <c r="C53" s="23" t="s">
        <v>142</v>
      </c>
      <c r="D53" s="23" t="s">
        <v>237</v>
      </c>
      <c r="E53" s="22" t="s">
        <v>240</v>
      </c>
      <c r="F53" s="24" t="s">
        <v>73</v>
      </c>
      <c r="G53" s="25" t="s">
        <v>38</v>
      </c>
      <c r="H53" s="25" t="s">
        <v>106</v>
      </c>
      <c r="I53" s="25" t="s">
        <v>9</v>
      </c>
      <c r="J53" s="25" t="str">
        <f t="shared" si="1"/>
        <v>A</v>
      </c>
      <c r="K53" s="26">
        <f ca="1">VLOOKUP(F53,OFFSET(Hodnoc!$A$1:$C$28,0,IF(I53="Hory",0,IF(I53="Ledy",3,IF(I53="Písek",6,IF(I53="Skalky",9,IF(I53="Boulder",12,"chyba")))))),IF(J53="A",2,3),0)*VLOOKUP(G53,Hodnoc!$P$1:$Q$11,2,0)</f>
        <v>23.400000000000002</v>
      </c>
    </row>
    <row r="54" spans="1:11" ht="12.75">
      <c r="A54" s="22">
        <v>53</v>
      </c>
      <c r="B54" s="23">
        <v>39922</v>
      </c>
      <c r="C54" s="23" t="s">
        <v>142</v>
      </c>
      <c r="D54" s="23" t="s">
        <v>241</v>
      </c>
      <c r="E54" s="22" t="s">
        <v>242</v>
      </c>
      <c r="F54" s="24">
        <v>7</v>
      </c>
      <c r="G54" s="25" t="s">
        <v>92</v>
      </c>
      <c r="H54" s="25" t="s">
        <v>106</v>
      </c>
      <c r="I54" s="25" t="s">
        <v>9</v>
      </c>
      <c r="J54" s="25" t="str">
        <f t="shared" si="1"/>
        <v>B</v>
      </c>
      <c r="K54" s="26">
        <f ca="1">VLOOKUP(F54,OFFSET(Hodnoc!$A$1:$C$28,0,IF(I54="Hory",0,IF(I54="Ledy",3,IF(I54="Písek",6,IF(I54="Skalky",9,IF(I54="Boulder",12,"chyba")))))),IF(J54="A",2,3),0)*VLOOKUP(G54,Hodnoc!$P$1:$Q$11,2,0)</f>
        <v>14</v>
      </c>
    </row>
    <row r="55" spans="1:11" ht="12.75">
      <c r="A55" s="22">
        <v>54</v>
      </c>
      <c r="B55" s="23">
        <v>39922</v>
      </c>
      <c r="C55" s="23" t="s">
        <v>142</v>
      </c>
      <c r="D55" s="23" t="s">
        <v>243</v>
      </c>
      <c r="E55" s="22" t="s">
        <v>244</v>
      </c>
      <c r="F55" s="24" t="s">
        <v>66</v>
      </c>
      <c r="G55" s="25" t="s">
        <v>92</v>
      </c>
      <c r="H55" s="25" t="s">
        <v>106</v>
      </c>
      <c r="I55" s="25" t="s">
        <v>9</v>
      </c>
      <c r="J55" s="25" t="str">
        <f t="shared" si="1"/>
        <v>B</v>
      </c>
      <c r="K55" s="26">
        <f ca="1">VLOOKUP(F55,OFFSET(Hodnoc!$A$1:$C$28,0,IF(I55="Hory",0,IF(I55="Ledy",3,IF(I55="Písek",6,IF(I55="Skalky",9,IF(I55="Boulder",12,"chyba")))))),IF(J55="A",2,3),0)*VLOOKUP(G55,Hodnoc!$P$1:$Q$11,2,0)</f>
        <v>16</v>
      </c>
    </row>
    <row r="56" spans="1:11" ht="12.75">
      <c r="A56" s="22">
        <v>55</v>
      </c>
      <c r="B56" s="23">
        <v>39928</v>
      </c>
      <c r="C56" s="23" t="s">
        <v>227</v>
      </c>
      <c r="D56" s="23" t="s">
        <v>311</v>
      </c>
      <c r="E56" s="22" t="s">
        <v>312</v>
      </c>
      <c r="F56" s="24">
        <v>4</v>
      </c>
      <c r="G56" s="25" t="s">
        <v>39</v>
      </c>
      <c r="H56" s="25" t="s">
        <v>106</v>
      </c>
      <c r="I56" s="25" t="s">
        <v>9</v>
      </c>
      <c r="J56" s="25" t="str">
        <f t="shared" si="1"/>
        <v>A</v>
      </c>
      <c r="K56" s="26">
        <f ca="1">VLOOKUP(F56,OFFSET(Hodnoc!$A$1:$C$28,0,IF(I56="Hory",0,IF(I56="Ledy",3,IF(I56="Písek",6,IF(I56="Skalky",9,IF(I56="Boulder",12,"chyba")))))),IF(J56="A",2,3),0)*VLOOKUP(G56,Hodnoc!$P$1:$Q$11,2,0)</f>
        <v>9</v>
      </c>
    </row>
    <row r="57" spans="1:11" ht="12.75">
      <c r="A57" s="22">
        <v>56</v>
      </c>
      <c r="B57" s="23">
        <v>39928</v>
      </c>
      <c r="C57" s="23" t="s">
        <v>227</v>
      </c>
      <c r="D57" s="23" t="s">
        <v>311</v>
      </c>
      <c r="E57" s="22" t="s">
        <v>313</v>
      </c>
      <c r="F57" s="24">
        <v>5</v>
      </c>
      <c r="G57" s="25" t="s">
        <v>39</v>
      </c>
      <c r="H57" s="25" t="s">
        <v>106</v>
      </c>
      <c r="I57" s="25" t="s">
        <v>9</v>
      </c>
      <c r="J57" s="25" t="str">
        <f t="shared" si="1"/>
        <v>A</v>
      </c>
      <c r="K57" s="26">
        <f ca="1">VLOOKUP(F57,OFFSET(Hodnoc!$A$1:$C$28,0,IF(I57="Hory",0,IF(I57="Ledy",3,IF(I57="Písek",6,IF(I57="Skalky",9,IF(I57="Boulder",12,"chyba")))))),IF(J57="A",2,3),0)*VLOOKUP(G57,Hodnoc!$P$1:$Q$11,2,0)</f>
        <v>16.5</v>
      </c>
    </row>
    <row r="58" spans="1:11" ht="12.75">
      <c r="A58" s="22">
        <v>57</v>
      </c>
      <c r="B58" s="23">
        <v>39928</v>
      </c>
      <c r="C58" s="23" t="s">
        <v>227</v>
      </c>
      <c r="D58" s="23" t="s">
        <v>311</v>
      </c>
      <c r="E58" s="22" t="s">
        <v>314</v>
      </c>
      <c r="F58" s="24">
        <v>4</v>
      </c>
      <c r="G58" s="25" t="s">
        <v>39</v>
      </c>
      <c r="H58" s="25" t="s">
        <v>106</v>
      </c>
      <c r="I58" s="25" t="s">
        <v>9</v>
      </c>
      <c r="J58" s="25" t="str">
        <f t="shared" si="1"/>
        <v>A</v>
      </c>
      <c r="K58" s="26">
        <f ca="1">VLOOKUP(F58,OFFSET(Hodnoc!$A$1:$C$28,0,IF(I58="Hory",0,IF(I58="Ledy",3,IF(I58="Písek",6,IF(I58="Skalky",9,IF(I58="Boulder",12,"chyba")))))),IF(J58="A",2,3),0)*VLOOKUP(G58,Hodnoc!$P$1:$Q$11,2,0)</f>
        <v>9</v>
      </c>
    </row>
    <row r="59" spans="1:11" ht="12.75">
      <c r="A59" s="22">
        <v>58</v>
      </c>
      <c r="B59" s="23">
        <v>39928</v>
      </c>
      <c r="C59" s="23" t="s">
        <v>227</v>
      </c>
      <c r="D59" s="23" t="s">
        <v>311</v>
      </c>
      <c r="E59" s="22" t="s">
        <v>243</v>
      </c>
      <c r="F59" s="24">
        <v>4</v>
      </c>
      <c r="G59" s="25" t="s">
        <v>39</v>
      </c>
      <c r="H59" s="25" t="s">
        <v>106</v>
      </c>
      <c r="I59" s="25" t="s">
        <v>9</v>
      </c>
      <c r="J59" s="25" t="str">
        <f t="shared" si="1"/>
        <v>A</v>
      </c>
      <c r="K59" s="26">
        <f ca="1">VLOOKUP(F59,OFFSET(Hodnoc!$A$1:$C$28,0,IF(I59="Hory",0,IF(I59="Ledy",3,IF(I59="Písek",6,IF(I59="Skalky",9,IF(I59="Boulder",12,"chyba")))))),IF(J59="A",2,3),0)*VLOOKUP(G59,Hodnoc!$P$1:$Q$11,2,0)</f>
        <v>9</v>
      </c>
    </row>
    <row r="60" spans="1:11" ht="12.75">
      <c r="A60" s="22">
        <v>59</v>
      </c>
      <c r="B60" s="23">
        <v>39928</v>
      </c>
      <c r="C60" s="23" t="s">
        <v>227</v>
      </c>
      <c r="D60" s="23" t="s">
        <v>311</v>
      </c>
      <c r="E60" s="22" t="s">
        <v>315</v>
      </c>
      <c r="F60" s="24">
        <v>5</v>
      </c>
      <c r="G60" s="25" t="s">
        <v>39</v>
      </c>
      <c r="H60" s="25" t="s">
        <v>106</v>
      </c>
      <c r="I60" s="25" t="s">
        <v>9</v>
      </c>
      <c r="J60" s="25" t="str">
        <f t="shared" si="1"/>
        <v>A</v>
      </c>
      <c r="K60" s="26">
        <f ca="1">VLOOKUP(F60,OFFSET(Hodnoc!$A$1:$C$28,0,IF(I60="Hory",0,IF(I60="Ledy",3,IF(I60="Písek",6,IF(I60="Skalky",9,IF(I60="Boulder",12,"chyba")))))),IF(J60="A",2,3),0)*VLOOKUP(G60,Hodnoc!$P$1:$Q$11,2,0)</f>
        <v>16.5</v>
      </c>
    </row>
    <row r="61" spans="1:11" ht="12.75">
      <c r="A61" s="22">
        <v>60</v>
      </c>
      <c r="B61" s="23">
        <v>39928</v>
      </c>
      <c r="C61" s="23" t="s">
        <v>227</v>
      </c>
      <c r="D61" s="23" t="s">
        <v>311</v>
      </c>
      <c r="E61" s="22" t="s">
        <v>316</v>
      </c>
      <c r="F61" s="24" t="s">
        <v>74</v>
      </c>
      <c r="G61" s="25" t="s">
        <v>50</v>
      </c>
      <c r="H61" s="25" t="s">
        <v>106</v>
      </c>
      <c r="I61" s="25" t="s">
        <v>9</v>
      </c>
      <c r="J61" s="25" t="str">
        <f t="shared" si="1"/>
        <v>A</v>
      </c>
      <c r="K61" s="26">
        <f ca="1">VLOOKUP(F61,OFFSET(Hodnoc!$A$1:$C$28,0,IF(I61="Hory",0,IF(I61="Ledy",3,IF(I61="Písek",6,IF(I61="Skalky",9,IF(I61="Boulder",12,"chyba")))))),IF(J61="A",2,3),0)*VLOOKUP(G61,Hodnoc!$P$1:$Q$11,2,0)</f>
        <v>16</v>
      </c>
    </row>
    <row r="62" spans="1:11" ht="12.75">
      <c r="A62" s="22">
        <v>61</v>
      </c>
      <c r="B62" s="23">
        <v>39929</v>
      </c>
      <c r="C62" s="23" t="s">
        <v>142</v>
      </c>
      <c r="D62" s="23" t="s">
        <v>209</v>
      </c>
      <c r="E62" s="22" t="s">
        <v>212</v>
      </c>
      <c r="F62" s="24" t="s">
        <v>74</v>
      </c>
      <c r="G62" s="25" t="s">
        <v>39</v>
      </c>
      <c r="H62" s="25" t="s">
        <v>106</v>
      </c>
      <c r="I62" s="25" t="s">
        <v>9</v>
      </c>
      <c r="J62" s="25" t="str">
        <f t="shared" si="1"/>
        <v>A</v>
      </c>
      <c r="K62" s="26">
        <f ca="1">VLOOKUP(F62,OFFSET(Hodnoc!$A$1:$C$28,0,IF(I62="Hory",0,IF(I62="Ledy",3,IF(I62="Písek",6,IF(I62="Skalky",9,IF(I62="Boulder",12,"chyba")))))),IF(J62="A",2,3),0)*VLOOKUP(G62,Hodnoc!$P$1:$Q$11,2,0)</f>
        <v>24</v>
      </c>
    </row>
    <row r="63" spans="1:11" ht="12.75">
      <c r="A63" s="22">
        <v>62</v>
      </c>
      <c r="B63" s="23">
        <v>39929</v>
      </c>
      <c r="C63" s="23" t="s">
        <v>142</v>
      </c>
      <c r="D63" s="23" t="s">
        <v>209</v>
      </c>
      <c r="E63" s="22" t="s">
        <v>317</v>
      </c>
      <c r="F63" s="24" t="s">
        <v>76</v>
      </c>
      <c r="G63" s="25" t="s">
        <v>92</v>
      </c>
      <c r="H63" s="25" t="s">
        <v>106</v>
      </c>
      <c r="I63" s="25" t="s">
        <v>9</v>
      </c>
      <c r="J63" s="25" t="str">
        <f t="shared" si="1"/>
        <v>B</v>
      </c>
      <c r="K63" s="26">
        <f ca="1">VLOOKUP(F63,OFFSET(Hodnoc!$A$1:$C$28,0,IF(I63="Hory",0,IF(I63="Ledy",3,IF(I63="Písek",6,IF(I63="Skalky",9,IF(I63="Boulder",12,"chyba")))))),IF(J63="A",2,3),0)*VLOOKUP(G63,Hodnoc!$P$1:$Q$11,2,0)</f>
        <v>12</v>
      </c>
    </row>
    <row r="64" spans="1:11" ht="12.75">
      <c r="A64" s="22">
        <v>63</v>
      </c>
      <c r="B64" s="23">
        <v>39929</v>
      </c>
      <c r="C64" s="23" t="s">
        <v>142</v>
      </c>
      <c r="D64" s="23" t="s">
        <v>209</v>
      </c>
      <c r="E64" s="22" t="s">
        <v>317</v>
      </c>
      <c r="F64" s="24" t="s">
        <v>76</v>
      </c>
      <c r="G64" s="25" t="s">
        <v>5</v>
      </c>
      <c r="H64" s="25" t="s">
        <v>106</v>
      </c>
      <c r="I64" s="25" t="s">
        <v>9</v>
      </c>
      <c r="J64" s="25" t="str">
        <f t="shared" si="1"/>
        <v>B</v>
      </c>
      <c r="K64" s="26">
        <f ca="1">VLOOKUP(F64,OFFSET(Hodnoc!$A$1:$C$28,0,IF(I64="Hory",0,IF(I64="Ledy",3,IF(I64="Písek",6,IF(I64="Skalky",9,IF(I64="Boulder",12,"chyba")))))),IF(J64="A",2,3),0)*VLOOKUP(G64,Hodnoc!$P$1:$Q$11,2,0)</f>
        <v>15.600000000000001</v>
      </c>
    </row>
    <row r="65" spans="1:11" ht="12.75">
      <c r="A65" s="22">
        <v>64</v>
      </c>
      <c r="B65" s="23">
        <v>39929</v>
      </c>
      <c r="C65" s="23" t="s">
        <v>142</v>
      </c>
      <c r="D65" s="23" t="s">
        <v>209</v>
      </c>
      <c r="E65" s="22" t="s">
        <v>317</v>
      </c>
      <c r="F65" s="24" t="s">
        <v>76</v>
      </c>
      <c r="G65" s="25" t="s">
        <v>50</v>
      </c>
      <c r="H65" s="25" t="s">
        <v>106</v>
      </c>
      <c r="I65" s="25" t="s">
        <v>9</v>
      </c>
      <c r="J65" s="25" t="str">
        <f t="shared" si="1"/>
        <v>A</v>
      </c>
      <c r="K65" s="26">
        <f ca="1">VLOOKUP(F65,OFFSET(Hodnoc!$A$1:$C$28,0,IF(I65="Hory",0,IF(I65="Ledy",3,IF(I65="Písek",6,IF(I65="Skalky",9,IF(I65="Boulder",12,"chyba")))))),IF(J65="A",2,3),0)*VLOOKUP(G65,Hodnoc!$P$1:$Q$11,2,0)</f>
        <v>25</v>
      </c>
    </row>
    <row r="66" spans="1:11" ht="12.75">
      <c r="A66" s="22">
        <v>65</v>
      </c>
      <c r="B66" s="23">
        <v>39929</v>
      </c>
      <c r="C66" s="23" t="s">
        <v>142</v>
      </c>
      <c r="D66" s="23" t="s">
        <v>318</v>
      </c>
      <c r="E66" s="22" t="s">
        <v>319</v>
      </c>
      <c r="F66" s="24">
        <v>3</v>
      </c>
      <c r="G66" s="25" t="s">
        <v>107</v>
      </c>
      <c r="H66" s="25" t="s">
        <v>106</v>
      </c>
      <c r="I66" s="25" t="s">
        <v>9</v>
      </c>
      <c r="J66" s="25" t="str">
        <f aca="true" t="shared" si="2" ref="J66:J97">IF(OR(G66="TR",G66="TRO"),"B","A")</f>
        <v>A</v>
      </c>
      <c r="K66" s="26">
        <f ca="1">VLOOKUP(F66,OFFSET(Hodnoc!$A$1:$C$28,0,IF(I66="Hory",0,IF(I66="Ledy",3,IF(I66="Písek",6,IF(I66="Skalky",9,IF(I66="Boulder",12,"chyba")))))),IF(J66="A",2,3),0)*VLOOKUP(G66,Hodnoc!$P$1:$Q$11,2,0)</f>
        <v>6</v>
      </c>
    </row>
    <row r="67" spans="1:11" ht="12.75">
      <c r="A67" s="22">
        <v>66</v>
      </c>
      <c r="B67" s="23">
        <v>39929</v>
      </c>
      <c r="C67" s="23" t="s">
        <v>142</v>
      </c>
      <c r="D67" s="23" t="s">
        <v>318</v>
      </c>
      <c r="E67" s="22" t="s">
        <v>222</v>
      </c>
      <c r="F67" s="24">
        <v>5</v>
      </c>
      <c r="G67" s="25" t="s">
        <v>39</v>
      </c>
      <c r="H67" s="25" t="s">
        <v>106</v>
      </c>
      <c r="I67" s="25" t="s">
        <v>9</v>
      </c>
      <c r="J67" s="25" t="str">
        <f t="shared" si="2"/>
        <v>A</v>
      </c>
      <c r="K67" s="26">
        <f ca="1">VLOOKUP(F67,OFFSET(Hodnoc!$A$1:$C$28,0,IF(I67="Hory",0,IF(I67="Ledy",3,IF(I67="Písek",6,IF(I67="Skalky",9,IF(I67="Boulder",12,"chyba")))))),IF(J67="A",2,3),0)*VLOOKUP(G67,Hodnoc!$P$1:$Q$11,2,0)</f>
        <v>16.5</v>
      </c>
    </row>
    <row r="68" spans="1:11" ht="12.75">
      <c r="A68" s="22">
        <v>67</v>
      </c>
      <c r="B68" s="23">
        <v>39929</v>
      </c>
      <c r="C68" s="23" t="s">
        <v>142</v>
      </c>
      <c r="D68" s="23" t="s">
        <v>128</v>
      </c>
      <c r="E68" s="22" t="s">
        <v>212</v>
      </c>
      <c r="F68" s="24">
        <v>3</v>
      </c>
      <c r="G68" s="25" t="s">
        <v>39</v>
      </c>
      <c r="H68" s="25" t="s">
        <v>106</v>
      </c>
      <c r="I68" s="25" t="s">
        <v>9</v>
      </c>
      <c r="J68" s="25" t="str">
        <f t="shared" si="2"/>
        <v>A</v>
      </c>
      <c r="K68" s="26">
        <f ca="1">VLOOKUP(F68,OFFSET(Hodnoc!$A$1:$C$28,0,IF(I68="Hory",0,IF(I68="Ledy",3,IF(I68="Písek",6,IF(I68="Skalky",9,IF(I68="Boulder",12,"chyba")))))),IF(J68="A",2,3),0)*VLOOKUP(G68,Hodnoc!$P$1:$Q$11,2,0)</f>
        <v>4.5</v>
      </c>
    </row>
    <row r="69" spans="1:11" ht="12.75">
      <c r="A69" s="22">
        <v>68</v>
      </c>
      <c r="B69" s="23">
        <v>39929</v>
      </c>
      <c r="C69" s="23" t="s">
        <v>142</v>
      </c>
      <c r="D69" s="23" t="s">
        <v>213</v>
      </c>
      <c r="E69" s="22" t="s">
        <v>214</v>
      </c>
      <c r="F69" s="24" t="s">
        <v>74</v>
      </c>
      <c r="G69" s="25" t="s">
        <v>39</v>
      </c>
      <c r="H69" s="25" t="s">
        <v>106</v>
      </c>
      <c r="I69" s="25" t="s">
        <v>9</v>
      </c>
      <c r="J69" s="25" t="str">
        <f t="shared" si="2"/>
        <v>A</v>
      </c>
      <c r="K69" s="26">
        <f ca="1">VLOOKUP(F69,OFFSET(Hodnoc!$A$1:$C$28,0,IF(I69="Hory",0,IF(I69="Ledy",3,IF(I69="Písek",6,IF(I69="Skalky",9,IF(I69="Boulder",12,"chyba")))))),IF(J69="A",2,3),0)*VLOOKUP(G69,Hodnoc!$P$1:$Q$11,2,0)</f>
        <v>24</v>
      </c>
    </row>
    <row r="70" spans="1:11" ht="12.75">
      <c r="A70" s="22">
        <v>69</v>
      </c>
      <c r="B70" s="23">
        <v>39929</v>
      </c>
      <c r="C70" s="23" t="s">
        <v>142</v>
      </c>
      <c r="D70" s="23" t="s">
        <v>213</v>
      </c>
      <c r="E70" s="22" t="s">
        <v>215</v>
      </c>
      <c r="F70" s="24">
        <v>7</v>
      </c>
      <c r="G70" s="25" t="s">
        <v>92</v>
      </c>
      <c r="H70" s="25" t="s">
        <v>106</v>
      </c>
      <c r="I70" s="25" t="s">
        <v>9</v>
      </c>
      <c r="J70" s="25" t="str">
        <f t="shared" si="2"/>
        <v>B</v>
      </c>
      <c r="K70" s="26">
        <f ca="1">VLOOKUP(F70,OFFSET(Hodnoc!$A$1:$C$28,0,IF(I70="Hory",0,IF(I70="Ledy",3,IF(I70="Písek",6,IF(I70="Skalky",9,IF(I70="Boulder",12,"chyba")))))),IF(J70="A",2,3),0)*VLOOKUP(G70,Hodnoc!$P$1:$Q$11,2,0)</f>
        <v>14</v>
      </c>
    </row>
    <row r="71" spans="1:11" ht="12.75">
      <c r="A71" s="22">
        <v>70</v>
      </c>
      <c r="B71" s="23">
        <v>39931</v>
      </c>
      <c r="C71" s="23" t="s">
        <v>147</v>
      </c>
      <c r="D71" s="23" t="s">
        <v>320</v>
      </c>
      <c r="E71" s="22" t="s">
        <v>321</v>
      </c>
      <c r="F71" s="24" t="s">
        <v>71</v>
      </c>
      <c r="G71" s="25" t="s">
        <v>107</v>
      </c>
      <c r="H71" s="25" t="s">
        <v>106</v>
      </c>
      <c r="I71" s="25" t="s">
        <v>9</v>
      </c>
      <c r="J71" s="25" t="str">
        <f t="shared" si="2"/>
        <v>A</v>
      </c>
      <c r="K71" s="26">
        <f ca="1">VLOOKUP(F71,OFFSET(Hodnoc!$A$1:$C$28,0,IF(I71="Hory",0,IF(I71="Ledy",3,IF(I71="Písek",6,IF(I71="Skalky",9,IF(I71="Boulder",12,"chyba")))))),IF(J71="A",2,3),0)*VLOOKUP(G71,Hodnoc!$P$1:$Q$11,2,0)</f>
        <v>10</v>
      </c>
    </row>
    <row r="72" spans="1:11" ht="12.75">
      <c r="A72" s="22">
        <v>71</v>
      </c>
      <c r="B72" s="23">
        <v>39931</v>
      </c>
      <c r="C72" s="23" t="s">
        <v>147</v>
      </c>
      <c r="D72" s="23" t="s">
        <v>320</v>
      </c>
      <c r="E72" s="22" t="s">
        <v>322</v>
      </c>
      <c r="F72" s="24" t="s">
        <v>55</v>
      </c>
      <c r="G72" s="25" t="s">
        <v>39</v>
      </c>
      <c r="H72" s="25" t="s">
        <v>106</v>
      </c>
      <c r="I72" s="25" t="s">
        <v>9</v>
      </c>
      <c r="J72" s="25" t="str">
        <f t="shared" si="2"/>
        <v>A</v>
      </c>
      <c r="K72" s="26">
        <f ca="1">VLOOKUP(F72,OFFSET(Hodnoc!$A$1:$C$28,0,IF(I72="Hory",0,IF(I72="Ledy",3,IF(I72="Písek",6,IF(I72="Skalky",9,IF(I72="Boulder",12,"chyba")))))),IF(J72="A",2,3),0)*VLOOKUP(G72,Hodnoc!$P$1:$Q$11,2,0)</f>
        <v>12</v>
      </c>
    </row>
    <row r="73" spans="1:11" ht="12.75">
      <c r="A73" s="22">
        <v>72</v>
      </c>
      <c r="B73" s="23">
        <v>39936</v>
      </c>
      <c r="C73" s="23" t="s">
        <v>341</v>
      </c>
      <c r="D73" s="23" t="s">
        <v>371</v>
      </c>
      <c r="E73" s="22" t="s">
        <v>372</v>
      </c>
      <c r="F73" s="24" t="s">
        <v>70</v>
      </c>
      <c r="G73" s="25" t="s">
        <v>38</v>
      </c>
      <c r="H73" s="25" t="s">
        <v>106</v>
      </c>
      <c r="I73" s="25" t="s">
        <v>9</v>
      </c>
      <c r="J73" s="25" t="str">
        <f t="shared" si="2"/>
        <v>A</v>
      </c>
      <c r="K73" s="26">
        <f ca="1">VLOOKUP(F73,OFFSET(Hodnoc!$A$1:$C$28,0,IF(I73="Hory",0,IF(I73="Ledy",3,IF(I73="Písek",6,IF(I73="Skalky",9,IF(I73="Boulder",12,"chyba")))))),IF(J73="A",2,3),0)*VLOOKUP(G73,Hodnoc!$P$1:$Q$11,2,0)</f>
        <v>7.2</v>
      </c>
    </row>
    <row r="74" spans="1:11" ht="12.75">
      <c r="A74" s="22">
        <v>73</v>
      </c>
      <c r="B74" s="23">
        <v>39936</v>
      </c>
      <c r="C74" s="23" t="s">
        <v>341</v>
      </c>
      <c r="D74" s="23" t="s">
        <v>371</v>
      </c>
      <c r="E74" s="22" t="s">
        <v>373</v>
      </c>
      <c r="F74" s="24" t="s">
        <v>70</v>
      </c>
      <c r="G74" s="25" t="s">
        <v>38</v>
      </c>
      <c r="H74" s="25" t="s">
        <v>106</v>
      </c>
      <c r="I74" s="25" t="s">
        <v>9</v>
      </c>
      <c r="J74" s="25" t="str">
        <f t="shared" si="2"/>
        <v>A</v>
      </c>
      <c r="K74" s="26">
        <f ca="1">VLOOKUP(F74,OFFSET(Hodnoc!$A$1:$C$28,0,IF(I74="Hory",0,IF(I74="Ledy",3,IF(I74="Písek",6,IF(I74="Skalky",9,IF(I74="Boulder",12,"chyba")))))),IF(J74="A",2,3),0)*VLOOKUP(G74,Hodnoc!$P$1:$Q$11,2,0)</f>
        <v>7.2</v>
      </c>
    </row>
    <row r="75" spans="1:11" ht="12.75">
      <c r="A75" s="22">
        <v>74</v>
      </c>
      <c r="B75" s="23">
        <v>39936</v>
      </c>
      <c r="C75" s="23" t="s">
        <v>341</v>
      </c>
      <c r="D75" s="23" t="s">
        <v>371</v>
      </c>
      <c r="E75" s="22" t="s">
        <v>374</v>
      </c>
      <c r="F75" s="27">
        <v>3</v>
      </c>
      <c r="G75" s="25" t="s">
        <v>38</v>
      </c>
      <c r="H75" s="25" t="s">
        <v>106</v>
      </c>
      <c r="I75" s="25" t="s">
        <v>9</v>
      </c>
      <c r="J75" s="25" t="str">
        <f t="shared" si="2"/>
        <v>A</v>
      </c>
      <c r="K75" s="26">
        <f ca="1">VLOOKUP(F75,OFFSET(Hodnoc!$A$1:$C$28,0,IF(I75="Hory",0,IF(I75="Ledy",3,IF(I75="Písek",6,IF(I75="Skalky",9,IF(I75="Boulder",12,"chyba")))))),IF(J75="A",2,3),0)*VLOOKUP(G75,Hodnoc!$P$1:$Q$11,2,0)</f>
        <v>5.4</v>
      </c>
    </row>
    <row r="76" spans="1:11" ht="12.75">
      <c r="A76" s="22">
        <v>75</v>
      </c>
      <c r="B76" s="23">
        <v>39936</v>
      </c>
      <c r="C76" s="23" t="s">
        <v>341</v>
      </c>
      <c r="D76" s="23" t="s">
        <v>371</v>
      </c>
      <c r="E76" s="22" t="s">
        <v>375</v>
      </c>
      <c r="F76" s="27">
        <v>6</v>
      </c>
      <c r="G76" s="25" t="s">
        <v>38</v>
      </c>
      <c r="H76" s="25" t="s">
        <v>106</v>
      </c>
      <c r="I76" s="25" t="s">
        <v>9</v>
      </c>
      <c r="J76" s="25" t="str">
        <f t="shared" si="2"/>
        <v>A</v>
      </c>
      <c r="K76" s="26">
        <f ca="1">VLOOKUP(F76,OFFSET(Hodnoc!$A$1:$C$28,0,IF(I76="Hory",0,IF(I76="Ledy",3,IF(I76="Písek",6,IF(I76="Skalky",9,IF(I76="Boulder",12,"chyba")))))),IF(J76="A",2,3),0)*VLOOKUP(G76,Hodnoc!$P$1:$Q$11,2,0)</f>
        <v>32.4</v>
      </c>
    </row>
    <row r="77" spans="1:11" ht="12.75">
      <c r="A77" s="22">
        <v>76</v>
      </c>
      <c r="B77" s="23">
        <v>39936</v>
      </c>
      <c r="C77" s="23" t="s">
        <v>341</v>
      </c>
      <c r="D77" s="23" t="s">
        <v>371</v>
      </c>
      <c r="E77" s="22" t="s">
        <v>376</v>
      </c>
      <c r="F77" s="24" t="s">
        <v>71</v>
      </c>
      <c r="G77" s="25" t="s">
        <v>38</v>
      </c>
      <c r="H77" s="25" t="s">
        <v>106</v>
      </c>
      <c r="I77" s="25" t="s">
        <v>9</v>
      </c>
      <c r="J77" s="25" t="str">
        <f t="shared" si="2"/>
        <v>A</v>
      </c>
      <c r="K77" s="26">
        <f ca="1">VLOOKUP(F77,OFFSET(Hodnoc!$A$1:$C$28,0,IF(I77="Hory",0,IF(I77="Ledy",3,IF(I77="Písek",6,IF(I77="Skalky",9,IF(I77="Boulder",12,"chyba")))))),IF(J77="A",2,3),0)*VLOOKUP(G77,Hodnoc!$P$1:$Q$11,2,0)</f>
        <v>9</v>
      </c>
    </row>
    <row r="78" spans="1:11" ht="12.75">
      <c r="A78" s="22">
        <v>77</v>
      </c>
      <c r="B78" s="23">
        <v>39936</v>
      </c>
      <c r="C78" s="23" t="s">
        <v>341</v>
      </c>
      <c r="D78" s="23" t="s">
        <v>371</v>
      </c>
      <c r="E78" s="22" t="s">
        <v>377</v>
      </c>
      <c r="F78" s="27">
        <v>4</v>
      </c>
      <c r="G78" s="25" t="s">
        <v>38</v>
      </c>
      <c r="H78" s="25" t="s">
        <v>106</v>
      </c>
      <c r="I78" s="25" t="s">
        <v>9</v>
      </c>
      <c r="J78" s="25" t="str">
        <f t="shared" si="2"/>
        <v>A</v>
      </c>
      <c r="K78" s="26">
        <f ca="1">VLOOKUP(F78,OFFSET(Hodnoc!$A$1:$C$28,0,IF(I78="Hory",0,IF(I78="Ledy",3,IF(I78="Písek",6,IF(I78="Skalky",9,IF(I78="Boulder",12,"chyba")))))),IF(J78="A",2,3),0)*VLOOKUP(G78,Hodnoc!$P$1:$Q$11,2,0)</f>
        <v>10.8</v>
      </c>
    </row>
    <row r="79" spans="1:11" ht="12.75">
      <c r="A79" s="22">
        <v>78</v>
      </c>
      <c r="B79" s="23">
        <v>39936</v>
      </c>
      <c r="C79" s="23" t="s">
        <v>341</v>
      </c>
      <c r="D79" s="23" t="s">
        <v>371</v>
      </c>
      <c r="E79" s="22" t="s">
        <v>378</v>
      </c>
      <c r="F79" s="24" t="s">
        <v>71</v>
      </c>
      <c r="G79" s="25" t="s">
        <v>38</v>
      </c>
      <c r="H79" s="25" t="s">
        <v>106</v>
      </c>
      <c r="I79" s="25" t="s">
        <v>9</v>
      </c>
      <c r="J79" s="25" t="str">
        <f t="shared" si="2"/>
        <v>A</v>
      </c>
      <c r="K79" s="26">
        <f ca="1">VLOOKUP(F79,OFFSET(Hodnoc!$A$1:$C$28,0,IF(I79="Hory",0,IF(I79="Ledy",3,IF(I79="Písek",6,IF(I79="Skalky",9,IF(I79="Boulder",12,"chyba")))))),IF(J79="A",2,3),0)*VLOOKUP(G79,Hodnoc!$P$1:$Q$11,2,0)</f>
        <v>9</v>
      </c>
    </row>
    <row r="80" spans="1:11" ht="12.75">
      <c r="A80" s="22">
        <v>79</v>
      </c>
      <c r="B80" s="23">
        <v>39936</v>
      </c>
      <c r="C80" s="23" t="s">
        <v>341</v>
      </c>
      <c r="D80" s="23" t="s">
        <v>371</v>
      </c>
      <c r="E80" s="22" t="s">
        <v>379</v>
      </c>
      <c r="F80" s="24" t="s">
        <v>74</v>
      </c>
      <c r="G80" s="25" t="s">
        <v>38</v>
      </c>
      <c r="H80" s="25" t="s">
        <v>106</v>
      </c>
      <c r="I80" s="25" t="s">
        <v>9</v>
      </c>
      <c r="J80" s="25" t="str">
        <f t="shared" si="2"/>
        <v>A</v>
      </c>
      <c r="K80" s="26">
        <f ca="1">VLOOKUP(F80,OFFSET(Hodnoc!$A$1:$C$28,0,IF(I80="Hory",0,IF(I80="Ledy",3,IF(I80="Písek",6,IF(I80="Skalky",9,IF(I80="Boulder",12,"chyba")))))),IF(J80="A",2,3),0)*VLOOKUP(G80,Hodnoc!$P$1:$Q$11,2,0)</f>
        <v>28.8</v>
      </c>
    </row>
    <row r="81" spans="1:11" ht="12.75">
      <c r="A81" s="22">
        <v>80</v>
      </c>
      <c r="B81" s="23">
        <v>39936</v>
      </c>
      <c r="C81" s="23" t="s">
        <v>341</v>
      </c>
      <c r="D81" s="23" t="s">
        <v>371</v>
      </c>
      <c r="E81" s="22" t="s">
        <v>380</v>
      </c>
      <c r="F81" s="24" t="s">
        <v>75</v>
      </c>
      <c r="G81" s="25" t="s">
        <v>92</v>
      </c>
      <c r="H81" s="25" t="s">
        <v>106</v>
      </c>
      <c r="I81" s="25" t="s">
        <v>9</v>
      </c>
      <c r="J81" s="25" t="str">
        <f t="shared" si="2"/>
        <v>B</v>
      </c>
      <c r="K81" s="26">
        <f ca="1">VLOOKUP(F81,OFFSET(Hodnoc!$A$1:$C$28,0,IF(I81="Hory",0,IF(I81="Ledy",3,IF(I81="Písek",6,IF(I81="Skalky",9,IF(I81="Boulder",12,"chyba")))))),IF(J81="A",2,3),0)*VLOOKUP(G81,Hodnoc!$P$1:$Q$11,2,0)</f>
        <v>10</v>
      </c>
    </row>
    <row r="82" spans="1:11" ht="12.75">
      <c r="A82" s="22">
        <v>81</v>
      </c>
      <c r="B82" s="23">
        <v>39936</v>
      </c>
      <c r="C82" s="23" t="s">
        <v>341</v>
      </c>
      <c r="D82" s="23" t="s">
        <v>371</v>
      </c>
      <c r="E82" s="22" t="s">
        <v>381</v>
      </c>
      <c r="F82" s="27">
        <v>6</v>
      </c>
      <c r="G82" s="25" t="s">
        <v>38</v>
      </c>
      <c r="H82" s="25" t="s">
        <v>106</v>
      </c>
      <c r="I82" s="25" t="s">
        <v>9</v>
      </c>
      <c r="J82" s="25" t="str">
        <f t="shared" si="2"/>
        <v>A</v>
      </c>
      <c r="K82" s="26">
        <f ca="1">VLOOKUP(F82,OFFSET(Hodnoc!$A$1:$C$28,0,IF(I82="Hory",0,IF(I82="Ledy",3,IF(I82="Písek",6,IF(I82="Skalky",9,IF(I82="Boulder",12,"chyba")))))),IF(J82="A",2,3),0)*VLOOKUP(G82,Hodnoc!$P$1:$Q$11,2,0)</f>
        <v>32.4</v>
      </c>
    </row>
    <row r="83" spans="1:11" ht="12.75">
      <c r="A83" s="22">
        <v>82</v>
      </c>
      <c r="B83" s="23">
        <v>39937</v>
      </c>
      <c r="C83" s="23" t="s">
        <v>382</v>
      </c>
      <c r="D83" s="23" t="s">
        <v>383</v>
      </c>
      <c r="E83" s="22" t="s">
        <v>384</v>
      </c>
      <c r="F83" s="27">
        <v>6</v>
      </c>
      <c r="G83" s="25" t="s">
        <v>38</v>
      </c>
      <c r="H83" s="25" t="s">
        <v>106</v>
      </c>
      <c r="I83" s="25" t="s">
        <v>9</v>
      </c>
      <c r="J83" s="25" t="str">
        <f t="shared" si="2"/>
        <v>A</v>
      </c>
      <c r="K83" s="26">
        <f ca="1">VLOOKUP(F83,OFFSET(Hodnoc!$A$1:$C$28,0,IF(I83="Hory",0,IF(I83="Ledy",3,IF(I83="Písek",6,IF(I83="Skalky",9,IF(I83="Boulder",12,"chyba")))))),IF(J83="A",2,3),0)*VLOOKUP(G83,Hodnoc!$P$1:$Q$11,2,0)</f>
        <v>32.4</v>
      </c>
    </row>
    <row r="84" spans="1:11" ht="12.75">
      <c r="A84" s="22">
        <v>83</v>
      </c>
      <c r="B84" s="23">
        <v>39937</v>
      </c>
      <c r="C84" s="23" t="s">
        <v>382</v>
      </c>
      <c r="D84" s="23" t="s">
        <v>383</v>
      </c>
      <c r="E84" s="22" t="s">
        <v>385</v>
      </c>
      <c r="F84" s="27">
        <v>5</v>
      </c>
      <c r="G84" s="25" t="s">
        <v>38</v>
      </c>
      <c r="H84" s="25" t="s">
        <v>106</v>
      </c>
      <c r="I84" s="25" t="s">
        <v>9</v>
      </c>
      <c r="J84" s="25" t="str">
        <f t="shared" si="2"/>
        <v>A</v>
      </c>
      <c r="K84" s="26">
        <f ca="1">VLOOKUP(F84,OFFSET(Hodnoc!$A$1:$C$28,0,IF(I84="Hory",0,IF(I84="Ledy",3,IF(I84="Písek",6,IF(I84="Skalky",9,IF(I84="Boulder",12,"chyba")))))),IF(J84="A",2,3),0)*VLOOKUP(G84,Hodnoc!$P$1:$Q$11,2,0)</f>
        <v>19.8</v>
      </c>
    </row>
    <row r="85" spans="1:11" ht="12.75">
      <c r="A85" s="22">
        <v>84</v>
      </c>
      <c r="B85" s="23">
        <v>39937</v>
      </c>
      <c r="C85" s="23" t="s">
        <v>382</v>
      </c>
      <c r="D85" s="23" t="s">
        <v>383</v>
      </c>
      <c r="E85" s="22" t="s">
        <v>386</v>
      </c>
      <c r="F85" s="24" t="s">
        <v>55</v>
      </c>
      <c r="G85" s="25" t="s">
        <v>38</v>
      </c>
      <c r="H85" s="25" t="s">
        <v>106</v>
      </c>
      <c r="I85" s="25" t="s">
        <v>9</v>
      </c>
      <c r="J85" s="25" t="str">
        <f t="shared" si="2"/>
        <v>A</v>
      </c>
      <c r="K85" s="26">
        <f ca="1">VLOOKUP(F85,OFFSET(Hodnoc!$A$1:$C$28,0,IF(I85="Hory",0,IF(I85="Ledy",3,IF(I85="Písek",6,IF(I85="Skalky",9,IF(I85="Boulder",12,"chyba")))))),IF(J85="A",2,3),0)*VLOOKUP(G85,Hodnoc!$P$1:$Q$11,2,0)</f>
        <v>14.4</v>
      </c>
    </row>
    <row r="86" spans="1:11" ht="12.75">
      <c r="A86" s="22">
        <v>85</v>
      </c>
      <c r="B86" s="23">
        <v>39937</v>
      </c>
      <c r="C86" s="23" t="s">
        <v>382</v>
      </c>
      <c r="D86" s="23" t="s">
        <v>383</v>
      </c>
      <c r="E86" s="22" t="s">
        <v>387</v>
      </c>
      <c r="F86" s="24" t="s">
        <v>74</v>
      </c>
      <c r="G86" s="25" t="s">
        <v>38</v>
      </c>
      <c r="H86" s="25" t="s">
        <v>106</v>
      </c>
      <c r="I86" s="25" t="s">
        <v>9</v>
      </c>
      <c r="J86" s="25" t="str">
        <f t="shared" si="2"/>
        <v>A</v>
      </c>
      <c r="K86" s="26">
        <f ca="1">VLOOKUP(F86,OFFSET(Hodnoc!$A$1:$C$28,0,IF(I86="Hory",0,IF(I86="Ledy",3,IF(I86="Písek",6,IF(I86="Skalky",9,IF(I86="Boulder",12,"chyba")))))),IF(J86="A",2,3),0)*VLOOKUP(G86,Hodnoc!$P$1:$Q$11,2,0)</f>
        <v>28.8</v>
      </c>
    </row>
    <row r="87" spans="1:11" ht="12.75">
      <c r="A87" s="22">
        <v>86</v>
      </c>
      <c r="B87" s="23">
        <v>39938</v>
      </c>
      <c r="C87" s="23" t="s">
        <v>352</v>
      </c>
      <c r="D87" s="23"/>
      <c r="E87" s="22" t="s">
        <v>388</v>
      </c>
      <c r="F87" s="24" t="s">
        <v>74</v>
      </c>
      <c r="G87" s="25" t="s">
        <v>50</v>
      </c>
      <c r="H87" s="25" t="s">
        <v>106</v>
      </c>
      <c r="I87" s="25" t="s">
        <v>9</v>
      </c>
      <c r="J87" s="25" t="str">
        <f t="shared" si="2"/>
        <v>A</v>
      </c>
      <c r="K87" s="26">
        <f ca="1">VLOOKUP(F87,OFFSET(Hodnoc!$A$1:$C$28,0,IF(I87="Hory",0,IF(I87="Ledy",3,IF(I87="Písek",6,IF(I87="Skalky",9,IF(I87="Boulder",12,"chyba")))))),IF(J87="A",2,3),0)*VLOOKUP(G87,Hodnoc!$P$1:$Q$11,2,0)</f>
        <v>16</v>
      </c>
    </row>
    <row r="88" spans="1:11" ht="12.75">
      <c r="A88" s="22">
        <v>87</v>
      </c>
      <c r="B88" s="23">
        <v>39938</v>
      </c>
      <c r="C88" s="23" t="s">
        <v>352</v>
      </c>
      <c r="D88" s="23"/>
      <c r="E88" s="22" t="s">
        <v>388</v>
      </c>
      <c r="F88" s="24" t="s">
        <v>74</v>
      </c>
      <c r="G88" s="25" t="s">
        <v>40</v>
      </c>
      <c r="H88" s="25" t="s">
        <v>106</v>
      </c>
      <c r="I88" s="25" t="s">
        <v>9</v>
      </c>
      <c r="J88" s="25" t="str">
        <f t="shared" si="2"/>
        <v>A</v>
      </c>
      <c r="K88" s="26">
        <f ca="1">VLOOKUP(F88,OFFSET(Hodnoc!$A$1:$C$28,0,IF(I88="Hory",0,IF(I88="Ledy",3,IF(I88="Písek",6,IF(I88="Skalky",9,IF(I88="Boulder",12,"chyba")))))),IF(J88="A",2,3),0)*VLOOKUP(G88,Hodnoc!$P$1:$Q$11,2,0)</f>
        <v>24</v>
      </c>
    </row>
    <row r="89" spans="1:11" ht="12.75">
      <c r="A89" s="22">
        <v>88</v>
      </c>
      <c r="B89" s="23">
        <v>39938</v>
      </c>
      <c r="C89" s="23" t="s">
        <v>352</v>
      </c>
      <c r="D89" s="23"/>
      <c r="E89" s="22" t="s">
        <v>389</v>
      </c>
      <c r="F89" s="27">
        <v>6</v>
      </c>
      <c r="G89" s="25" t="s">
        <v>50</v>
      </c>
      <c r="H89" s="25" t="s">
        <v>106</v>
      </c>
      <c r="I89" s="25" t="s">
        <v>9</v>
      </c>
      <c r="J89" s="25" t="str">
        <f t="shared" si="2"/>
        <v>A</v>
      </c>
      <c r="K89" s="26">
        <f ca="1">VLOOKUP(F89,OFFSET(Hodnoc!$A$1:$C$28,0,IF(I89="Hory",0,IF(I89="Ledy",3,IF(I89="Písek",6,IF(I89="Skalky",9,IF(I89="Boulder",12,"chyba")))))),IF(J89="A",2,3),0)*VLOOKUP(G89,Hodnoc!$P$1:$Q$11,2,0)</f>
        <v>18</v>
      </c>
    </row>
    <row r="90" spans="1:11" ht="12.75">
      <c r="A90" s="22">
        <v>89</v>
      </c>
      <c r="B90" s="23">
        <v>39938</v>
      </c>
      <c r="C90" s="23" t="s">
        <v>352</v>
      </c>
      <c r="D90" s="23"/>
      <c r="E90" s="22" t="s">
        <v>390</v>
      </c>
      <c r="F90" s="24" t="s">
        <v>74</v>
      </c>
      <c r="G90" s="25" t="s">
        <v>50</v>
      </c>
      <c r="H90" s="25" t="s">
        <v>106</v>
      </c>
      <c r="I90" s="25" t="s">
        <v>9</v>
      </c>
      <c r="J90" s="25" t="str">
        <f t="shared" si="2"/>
        <v>A</v>
      </c>
      <c r="K90" s="26">
        <f ca="1">VLOOKUP(F90,OFFSET(Hodnoc!$A$1:$C$28,0,IF(I90="Hory",0,IF(I90="Ledy",3,IF(I90="Písek",6,IF(I90="Skalky",9,IF(I90="Boulder",12,"chyba")))))),IF(J90="A",2,3),0)*VLOOKUP(G90,Hodnoc!$P$1:$Q$11,2,0)</f>
        <v>16</v>
      </c>
    </row>
    <row r="91" spans="1:11" ht="12.75">
      <c r="A91" s="22">
        <v>90</v>
      </c>
      <c r="B91" s="23">
        <v>39938</v>
      </c>
      <c r="C91" s="23" t="s">
        <v>352</v>
      </c>
      <c r="D91" s="23"/>
      <c r="E91" s="22" t="s">
        <v>391</v>
      </c>
      <c r="F91" s="24" t="s">
        <v>76</v>
      </c>
      <c r="G91" s="25" t="s">
        <v>92</v>
      </c>
      <c r="H91" s="25" t="s">
        <v>106</v>
      </c>
      <c r="I91" s="25" t="s">
        <v>9</v>
      </c>
      <c r="J91" s="25" t="str">
        <f t="shared" si="2"/>
        <v>B</v>
      </c>
      <c r="K91" s="26">
        <f ca="1">VLOOKUP(F91,OFFSET(Hodnoc!$A$1:$C$28,0,IF(I91="Hory",0,IF(I91="Ledy",3,IF(I91="Písek",6,IF(I91="Skalky",9,IF(I91="Boulder",12,"chyba")))))),IF(J91="A",2,3),0)*VLOOKUP(G91,Hodnoc!$P$1:$Q$11,2,0)</f>
        <v>12</v>
      </c>
    </row>
    <row r="92" spans="1:11" ht="12.75">
      <c r="A92" s="22">
        <v>91</v>
      </c>
      <c r="B92" s="23">
        <v>39938</v>
      </c>
      <c r="C92" s="23" t="s">
        <v>352</v>
      </c>
      <c r="D92" s="23"/>
      <c r="E92" s="22" t="s">
        <v>392</v>
      </c>
      <c r="F92" s="27">
        <v>4</v>
      </c>
      <c r="G92" s="25" t="s">
        <v>38</v>
      </c>
      <c r="H92" s="25" t="s">
        <v>106</v>
      </c>
      <c r="I92" s="25" t="s">
        <v>9</v>
      </c>
      <c r="J92" s="25" t="str">
        <f t="shared" si="2"/>
        <v>A</v>
      </c>
      <c r="K92" s="26">
        <f ca="1">VLOOKUP(F92,OFFSET(Hodnoc!$A$1:$C$28,0,IF(I92="Hory",0,IF(I92="Ledy",3,IF(I92="Písek",6,IF(I92="Skalky",9,IF(I92="Boulder",12,"chyba")))))),IF(J92="A",2,3),0)*VLOOKUP(G92,Hodnoc!$P$1:$Q$11,2,0)</f>
        <v>10.8</v>
      </c>
    </row>
    <row r="93" spans="1:11" ht="12.75">
      <c r="A93" s="22">
        <v>92</v>
      </c>
      <c r="B93" s="23">
        <v>39938</v>
      </c>
      <c r="C93" s="23" t="s">
        <v>352</v>
      </c>
      <c r="D93" s="23"/>
      <c r="E93" s="22" t="s">
        <v>393</v>
      </c>
      <c r="F93" s="27">
        <v>4</v>
      </c>
      <c r="G93" s="25" t="s">
        <v>38</v>
      </c>
      <c r="H93" s="25" t="s">
        <v>106</v>
      </c>
      <c r="I93" s="25" t="s">
        <v>9</v>
      </c>
      <c r="J93" s="25" t="str">
        <f t="shared" si="2"/>
        <v>A</v>
      </c>
      <c r="K93" s="26">
        <f ca="1">VLOOKUP(F93,OFFSET(Hodnoc!$A$1:$C$28,0,IF(I93="Hory",0,IF(I93="Ledy",3,IF(I93="Písek",6,IF(I93="Skalky",9,IF(I93="Boulder",12,"chyba")))))),IF(J93="A",2,3),0)*VLOOKUP(G93,Hodnoc!$P$1:$Q$11,2,0)</f>
        <v>10.8</v>
      </c>
    </row>
    <row r="94" spans="1:11" ht="12.75">
      <c r="A94" s="22">
        <v>93</v>
      </c>
      <c r="B94" s="23">
        <v>39939</v>
      </c>
      <c r="C94" s="23" t="s">
        <v>245</v>
      </c>
      <c r="D94" s="23" t="s">
        <v>394</v>
      </c>
      <c r="E94" s="22" t="s">
        <v>395</v>
      </c>
      <c r="F94" s="27">
        <v>7</v>
      </c>
      <c r="G94" s="25" t="s">
        <v>92</v>
      </c>
      <c r="H94" s="25" t="s">
        <v>106</v>
      </c>
      <c r="I94" s="25" t="s">
        <v>9</v>
      </c>
      <c r="J94" s="25" t="str">
        <f t="shared" si="2"/>
        <v>B</v>
      </c>
      <c r="K94" s="26">
        <f ca="1">VLOOKUP(F94,OFFSET(Hodnoc!$A$1:$C$28,0,IF(I94="Hory",0,IF(I94="Ledy",3,IF(I94="Písek",6,IF(I94="Skalky",9,IF(I94="Boulder",12,"chyba")))))),IF(J94="A",2,3),0)*VLOOKUP(G94,Hodnoc!$P$1:$Q$11,2,0)</f>
        <v>14</v>
      </c>
    </row>
    <row r="95" spans="1:11" ht="12.75">
      <c r="A95" s="22">
        <v>94</v>
      </c>
      <c r="B95" s="23">
        <v>39939</v>
      </c>
      <c r="C95" s="23" t="s">
        <v>245</v>
      </c>
      <c r="D95" s="23" t="s">
        <v>394</v>
      </c>
      <c r="E95" s="22" t="s">
        <v>396</v>
      </c>
      <c r="F95" s="24" t="s">
        <v>75</v>
      </c>
      <c r="G95" s="25" t="s">
        <v>5</v>
      </c>
      <c r="H95" s="25" t="s">
        <v>106</v>
      </c>
      <c r="I95" s="25" t="s">
        <v>9</v>
      </c>
      <c r="J95" s="25" t="str">
        <f t="shared" si="2"/>
        <v>B</v>
      </c>
      <c r="K95" s="26">
        <f ca="1">VLOOKUP(F95,OFFSET(Hodnoc!$A$1:$C$28,0,IF(I95="Hory",0,IF(I95="Ledy",3,IF(I95="Písek",6,IF(I95="Skalky",9,IF(I95="Boulder",12,"chyba")))))),IF(J95="A",2,3),0)*VLOOKUP(G95,Hodnoc!$P$1:$Q$11,2,0)</f>
        <v>13</v>
      </c>
    </row>
    <row r="96" spans="1:11" ht="12.75">
      <c r="A96" s="22">
        <v>95</v>
      </c>
      <c r="B96" s="23">
        <v>39939</v>
      </c>
      <c r="C96" s="23" t="s">
        <v>245</v>
      </c>
      <c r="D96" s="23" t="s">
        <v>394</v>
      </c>
      <c r="E96" s="22" t="s">
        <v>397</v>
      </c>
      <c r="F96" s="27">
        <v>6</v>
      </c>
      <c r="G96" s="25" t="s">
        <v>38</v>
      </c>
      <c r="H96" s="25" t="s">
        <v>106</v>
      </c>
      <c r="I96" s="25" t="s">
        <v>9</v>
      </c>
      <c r="J96" s="25" t="str">
        <f t="shared" si="2"/>
        <v>A</v>
      </c>
      <c r="K96" s="26">
        <f ca="1">VLOOKUP(F96,OFFSET(Hodnoc!$A$1:$C$28,0,IF(I96="Hory",0,IF(I96="Ledy",3,IF(I96="Písek",6,IF(I96="Skalky",9,IF(I96="Boulder",12,"chyba")))))),IF(J96="A",2,3),0)*VLOOKUP(G96,Hodnoc!$P$1:$Q$11,2,0)</f>
        <v>32.4</v>
      </c>
    </row>
    <row r="97" spans="1:11" ht="12.75">
      <c r="A97" s="22">
        <v>96</v>
      </c>
      <c r="B97" s="23">
        <v>39939</v>
      </c>
      <c r="C97" s="23" t="s">
        <v>245</v>
      </c>
      <c r="D97" s="23" t="s">
        <v>394</v>
      </c>
      <c r="E97" s="22" t="s">
        <v>398</v>
      </c>
      <c r="F97" s="27">
        <v>6</v>
      </c>
      <c r="G97" s="25" t="s">
        <v>38</v>
      </c>
      <c r="H97" s="25" t="s">
        <v>106</v>
      </c>
      <c r="I97" s="25" t="s">
        <v>9</v>
      </c>
      <c r="J97" s="25" t="str">
        <f t="shared" si="2"/>
        <v>A</v>
      </c>
      <c r="K97" s="26">
        <f ca="1">VLOOKUP(F97,OFFSET(Hodnoc!$A$1:$C$28,0,IF(I97="Hory",0,IF(I97="Ledy",3,IF(I97="Písek",6,IF(I97="Skalky",9,IF(I97="Boulder",12,"chyba")))))),IF(J97="A",2,3),0)*VLOOKUP(G97,Hodnoc!$P$1:$Q$11,2,0)</f>
        <v>32.4</v>
      </c>
    </row>
    <row r="98" spans="1:11" ht="12.75">
      <c r="A98" s="22">
        <v>97</v>
      </c>
      <c r="B98" s="23">
        <v>39939</v>
      </c>
      <c r="C98" s="23" t="s">
        <v>245</v>
      </c>
      <c r="D98" s="23" t="s">
        <v>394</v>
      </c>
      <c r="E98" s="22" t="s">
        <v>399</v>
      </c>
      <c r="F98" s="24" t="s">
        <v>74</v>
      </c>
      <c r="G98" s="25" t="s">
        <v>50</v>
      </c>
      <c r="H98" s="25" t="s">
        <v>106</v>
      </c>
      <c r="I98" s="25" t="s">
        <v>9</v>
      </c>
      <c r="J98" s="25" t="str">
        <f aca="true" t="shared" si="3" ref="J98:J116">IF(OR(G98="TR",G98="TRO"),"B","A")</f>
        <v>A</v>
      </c>
      <c r="K98" s="26">
        <f ca="1">VLOOKUP(F98,OFFSET(Hodnoc!$A$1:$C$28,0,IF(I98="Hory",0,IF(I98="Ledy",3,IF(I98="Písek",6,IF(I98="Skalky",9,IF(I98="Boulder",12,"chyba")))))),IF(J98="A",2,3),0)*VLOOKUP(G98,Hodnoc!$P$1:$Q$11,2,0)</f>
        <v>16</v>
      </c>
    </row>
    <row r="99" spans="1:11" ht="12.75">
      <c r="A99" s="22">
        <v>98</v>
      </c>
      <c r="B99" s="23">
        <v>39939</v>
      </c>
      <c r="C99" s="23" t="s">
        <v>245</v>
      </c>
      <c r="D99" s="23" t="s">
        <v>394</v>
      </c>
      <c r="E99" s="22" t="s">
        <v>399</v>
      </c>
      <c r="F99" s="24" t="s">
        <v>74</v>
      </c>
      <c r="G99" s="25" t="s">
        <v>40</v>
      </c>
      <c r="H99" s="25" t="s">
        <v>106</v>
      </c>
      <c r="I99" s="25" t="s">
        <v>9</v>
      </c>
      <c r="J99" s="25" t="str">
        <f t="shared" si="3"/>
        <v>A</v>
      </c>
      <c r="K99" s="26">
        <f ca="1">VLOOKUP(F99,OFFSET(Hodnoc!$A$1:$C$28,0,IF(I99="Hory",0,IF(I99="Ledy",3,IF(I99="Písek",6,IF(I99="Skalky",9,IF(I99="Boulder",12,"chyba")))))),IF(J99="A",2,3),0)*VLOOKUP(G99,Hodnoc!$P$1:$Q$11,2,0)</f>
        <v>24</v>
      </c>
    </row>
    <row r="100" spans="1:11" ht="12.75">
      <c r="A100" s="22">
        <v>99</v>
      </c>
      <c r="B100" s="23">
        <v>39939</v>
      </c>
      <c r="C100" s="23" t="s">
        <v>245</v>
      </c>
      <c r="D100" s="23" t="s">
        <v>394</v>
      </c>
      <c r="E100" s="22" t="s">
        <v>400</v>
      </c>
      <c r="F100" s="27">
        <v>5</v>
      </c>
      <c r="G100" s="25" t="s">
        <v>38</v>
      </c>
      <c r="H100" s="25" t="s">
        <v>106</v>
      </c>
      <c r="I100" s="25" t="s">
        <v>9</v>
      </c>
      <c r="J100" s="25" t="str">
        <f t="shared" si="3"/>
        <v>A</v>
      </c>
      <c r="K100" s="26">
        <f ca="1">VLOOKUP(F100,OFFSET(Hodnoc!$A$1:$C$28,0,IF(I100="Hory",0,IF(I100="Ledy",3,IF(I100="Písek",6,IF(I100="Skalky",9,IF(I100="Boulder",12,"chyba")))))),IF(J100="A",2,3),0)*VLOOKUP(G100,Hodnoc!$P$1:$Q$11,2,0)</f>
        <v>19.8</v>
      </c>
    </row>
    <row r="101" spans="1:11" ht="12.75">
      <c r="A101" s="22">
        <v>100</v>
      </c>
      <c r="B101" s="23">
        <v>39940</v>
      </c>
      <c r="C101" s="23" t="s">
        <v>358</v>
      </c>
      <c r="D101" s="23"/>
      <c r="E101" s="22" t="s">
        <v>359</v>
      </c>
      <c r="F101" s="27">
        <v>6</v>
      </c>
      <c r="G101" s="25" t="s">
        <v>50</v>
      </c>
      <c r="H101" s="25" t="s">
        <v>106</v>
      </c>
      <c r="I101" s="25" t="s">
        <v>9</v>
      </c>
      <c r="J101" s="25" t="str">
        <f t="shared" si="3"/>
        <v>A</v>
      </c>
      <c r="K101" s="26">
        <f ca="1">VLOOKUP(F101,OFFSET(Hodnoc!$A$1:$C$28,0,IF(I101="Hory",0,IF(I101="Ledy",3,IF(I101="Písek",6,IF(I101="Skalky",9,IF(I101="Boulder",12,"chyba")))))),IF(J101="A",2,3),0)*VLOOKUP(G101,Hodnoc!$P$1:$Q$11,2,0)</f>
        <v>18</v>
      </c>
    </row>
    <row r="102" spans="1:11" ht="12.75">
      <c r="A102" s="22">
        <v>101</v>
      </c>
      <c r="B102" s="23">
        <v>39940</v>
      </c>
      <c r="C102" s="23" t="s">
        <v>358</v>
      </c>
      <c r="D102" s="23"/>
      <c r="E102" s="22" t="s">
        <v>359</v>
      </c>
      <c r="F102" s="27">
        <v>6</v>
      </c>
      <c r="G102" s="25" t="s">
        <v>39</v>
      </c>
      <c r="H102" s="25" t="s">
        <v>106</v>
      </c>
      <c r="I102" s="25" t="s">
        <v>9</v>
      </c>
      <c r="J102" s="25" t="str">
        <f t="shared" si="3"/>
        <v>A</v>
      </c>
      <c r="K102" s="26">
        <f ca="1">VLOOKUP(F102,OFFSET(Hodnoc!$A$1:$C$28,0,IF(I102="Hory",0,IF(I102="Ledy",3,IF(I102="Písek",6,IF(I102="Skalky",9,IF(I102="Boulder",12,"chyba")))))),IF(J102="A",2,3),0)*VLOOKUP(G102,Hodnoc!$P$1:$Q$11,2,0)</f>
        <v>27</v>
      </c>
    </row>
    <row r="103" spans="1:11" ht="12.75">
      <c r="A103" s="22">
        <v>102</v>
      </c>
      <c r="B103" s="23">
        <v>39940</v>
      </c>
      <c r="C103" s="23" t="s">
        <v>358</v>
      </c>
      <c r="D103" s="23"/>
      <c r="E103" s="22" t="s">
        <v>401</v>
      </c>
      <c r="F103" s="24" t="s">
        <v>74</v>
      </c>
      <c r="G103" s="25" t="s">
        <v>50</v>
      </c>
      <c r="H103" s="25" t="s">
        <v>106</v>
      </c>
      <c r="I103" s="25" t="s">
        <v>9</v>
      </c>
      <c r="J103" s="25" t="str">
        <f t="shared" si="3"/>
        <v>A</v>
      </c>
      <c r="K103" s="26">
        <f ca="1">VLOOKUP(F103,OFFSET(Hodnoc!$A$1:$C$28,0,IF(I103="Hory",0,IF(I103="Ledy",3,IF(I103="Písek",6,IF(I103="Skalky",9,IF(I103="Boulder",12,"chyba")))))),IF(J103="A",2,3),0)*VLOOKUP(G103,Hodnoc!$P$1:$Q$11,2,0)</f>
        <v>16</v>
      </c>
    </row>
    <row r="104" spans="1:11" ht="12.75">
      <c r="A104" s="22">
        <v>103</v>
      </c>
      <c r="B104" s="23">
        <v>39940</v>
      </c>
      <c r="C104" s="23" t="s">
        <v>358</v>
      </c>
      <c r="D104" s="23"/>
      <c r="E104" s="22" t="s">
        <v>361</v>
      </c>
      <c r="F104" s="24" t="s">
        <v>55</v>
      </c>
      <c r="G104" s="25" t="s">
        <v>38</v>
      </c>
      <c r="H104" s="25" t="s">
        <v>106</v>
      </c>
      <c r="I104" s="25" t="s">
        <v>9</v>
      </c>
      <c r="J104" s="25" t="str">
        <f t="shared" si="3"/>
        <v>A</v>
      </c>
      <c r="K104" s="26">
        <f ca="1">VLOOKUP(F104,OFFSET(Hodnoc!$A$1:$C$28,0,IF(I104="Hory",0,IF(I104="Ledy",3,IF(I104="Písek",6,IF(I104="Skalky",9,IF(I104="Boulder",12,"chyba")))))),IF(J104="A",2,3),0)*VLOOKUP(G104,Hodnoc!$P$1:$Q$11,2,0)</f>
        <v>14.4</v>
      </c>
    </row>
    <row r="105" spans="1:11" ht="12.75">
      <c r="A105" s="22">
        <v>104</v>
      </c>
      <c r="B105" s="23">
        <v>39940</v>
      </c>
      <c r="C105" s="23" t="s">
        <v>358</v>
      </c>
      <c r="D105" s="23"/>
      <c r="E105" s="22" t="s">
        <v>402</v>
      </c>
      <c r="F105" s="27">
        <v>4</v>
      </c>
      <c r="G105" s="25" t="s">
        <v>38</v>
      </c>
      <c r="H105" s="25" t="s">
        <v>106</v>
      </c>
      <c r="I105" s="25" t="s">
        <v>9</v>
      </c>
      <c r="J105" s="25" t="str">
        <f t="shared" si="3"/>
        <v>A</v>
      </c>
      <c r="K105" s="26">
        <f ca="1">VLOOKUP(F105,OFFSET(Hodnoc!$A$1:$C$28,0,IF(I105="Hory",0,IF(I105="Ledy",3,IF(I105="Písek",6,IF(I105="Skalky",9,IF(I105="Boulder",12,"chyba")))))),IF(J105="A",2,3),0)*VLOOKUP(G105,Hodnoc!$P$1:$Q$11,2,0)</f>
        <v>10.8</v>
      </c>
    </row>
    <row r="106" spans="1:11" ht="12.75">
      <c r="A106" s="22">
        <v>105</v>
      </c>
      <c r="B106" s="23">
        <v>39940</v>
      </c>
      <c r="C106" s="23" t="s">
        <v>358</v>
      </c>
      <c r="D106" s="23"/>
      <c r="E106" s="22" t="s">
        <v>403</v>
      </c>
      <c r="F106" s="27">
        <v>4</v>
      </c>
      <c r="G106" s="25" t="s">
        <v>38</v>
      </c>
      <c r="H106" s="25" t="s">
        <v>106</v>
      </c>
      <c r="I106" s="25" t="s">
        <v>9</v>
      </c>
      <c r="J106" s="25" t="str">
        <f t="shared" si="3"/>
        <v>A</v>
      </c>
      <c r="K106" s="26">
        <f ca="1">VLOOKUP(F106,OFFSET(Hodnoc!$A$1:$C$28,0,IF(I106="Hory",0,IF(I106="Ledy",3,IF(I106="Písek",6,IF(I106="Skalky",9,IF(I106="Boulder",12,"chyba")))))),IF(J106="A",2,3),0)*VLOOKUP(G106,Hodnoc!$P$1:$Q$11,2,0)</f>
        <v>10.8</v>
      </c>
    </row>
    <row r="107" spans="1:11" ht="12.75">
      <c r="A107" s="22">
        <v>106</v>
      </c>
      <c r="B107" s="23">
        <v>39941</v>
      </c>
      <c r="C107" s="23" t="s">
        <v>404</v>
      </c>
      <c r="D107" s="23"/>
      <c r="E107" s="22" t="s">
        <v>405</v>
      </c>
      <c r="F107" s="24" t="s">
        <v>75</v>
      </c>
      <c r="G107" s="25" t="s">
        <v>38</v>
      </c>
      <c r="H107" s="25" t="s">
        <v>106</v>
      </c>
      <c r="I107" s="25" t="s">
        <v>9</v>
      </c>
      <c r="J107" s="25" t="str">
        <f t="shared" si="3"/>
        <v>A</v>
      </c>
      <c r="K107" s="26">
        <f ca="1">VLOOKUP(F107,OFFSET(Hodnoc!$A$1:$C$28,0,IF(I107="Hory",0,IF(I107="Ledy",3,IF(I107="Písek",6,IF(I107="Skalky",9,IF(I107="Boulder",12,"chyba")))))),IF(J107="A",2,3),0)*VLOOKUP(G107,Hodnoc!$P$1:$Q$11,2,0)</f>
        <v>37.800000000000004</v>
      </c>
    </row>
    <row r="108" spans="1:11" ht="12.75">
      <c r="A108" s="22">
        <v>107</v>
      </c>
      <c r="B108" s="23">
        <v>39941</v>
      </c>
      <c r="C108" s="23" t="s">
        <v>404</v>
      </c>
      <c r="D108" s="23"/>
      <c r="E108" s="22" t="s">
        <v>406</v>
      </c>
      <c r="F108" s="27">
        <v>7</v>
      </c>
      <c r="G108" s="25" t="s">
        <v>50</v>
      </c>
      <c r="H108" s="25" t="s">
        <v>106</v>
      </c>
      <c r="I108" s="25" t="s">
        <v>9</v>
      </c>
      <c r="J108" s="25" t="str">
        <f t="shared" si="3"/>
        <v>A</v>
      </c>
      <c r="K108" s="26">
        <f ca="1">VLOOKUP(F108,OFFSET(Hodnoc!$A$1:$C$28,0,IF(I108="Hory",0,IF(I108="Ledy",3,IF(I108="Písek",6,IF(I108="Skalky",9,IF(I108="Boulder",12,"chyba")))))),IF(J108="A",2,3),0)*VLOOKUP(G108,Hodnoc!$P$1:$Q$11,2,0)</f>
        <v>29</v>
      </c>
    </row>
    <row r="109" spans="1:11" ht="12.75">
      <c r="A109" s="22">
        <v>108</v>
      </c>
      <c r="B109" s="23">
        <v>39941</v>
      </c>
      <c r="C109" s="23" t="s">
        <v>404</v>
      </c>
      <c r="D109" s="23"/>
      <c r="E109" s="22" t="s">
        <v>406</v>
      </c>
      <c r="F109" s="27">
        <v>7</v>
      </c>
      <c r="G109" s="25" t="s">
        <v>50</v>
      </c>
      <c r="H109" s="25" t="s">
        <v>106</v>
      </c>
      <c r="I109" s="25" t="s">
        <v>9</v>
      </c>
      <c r="J109" s="25" t="str">
        <f t="shared" si="3"/>
        <v>A</v>
      </c>
      <c r="K109" s="26">
        <f ca="1">VLOOKUP(F109,OFFSET(Hodnoc!$A$1:$C$28,0,IF(I109="Hory",0,IF(I109="Ledy",3,IF(I109="Písek",6,IF(I109="Skalky",9,IF(I109="Boulder",12,"chyba")))))),IF(J109="A",2,3),0)*VLOOKUP(G109,Hodnoc!$P$1:$Q$11,2,0)</f>
        <v>29</v>
      </c>
    </row>
    <row r="110" spans="1:11" ht="12.75">
      <c r="A110" s="22">
        <v>109</v>
      </c>
      <c r="B110" s="23">
        <v>39941</v>
      </c>
      <c r="C110" s="23" t="s">
        <v>404</v>
      </c>
      <c r="D110" s="23"/>
      <c r="E110" s="22" t="s">
        <v>407</v>
      </c>
      <c r="F110" s="24" t="s">
        <v>74</v>
      </c>
      <c r="G110" s="25" t="s">
        <v>38</v>
      </c>
      <c r="H110" s="25" t="s">
        <v>106</v>
      </c>
      <c r="I110" s="25" t="s">
        <v>9</v>
      </c>
      <c r="J110" s="25" t="str">
        <f t="shared" si="3"/>
        <v>A</v>
      </c>
      <c r="K110" s="26">
        <f ca="1">VLOOKUP(F110,OFFSET(Hodnoc!$A$1:$C$28,0,IF(I110="Hory",0,IF(I110="Ledy",3,IF(I110="Písek",6,IF(I110="Skalky",9,IF(I110="Boulder",12,"chyba")))))),IF(J110="A",2,3),0)*VLOOKUP(G110,Hodnoc!$P$1:$Q$11,2,0)</f>
        <v>28.8</v>
      </c>
    </row>
    <row r="111" spans="1:11" ht="12.75">
      <c r="A111" s="22">
        <v>110</v>
      </c>
      <c r="B111" s="23">
        <v>39941</v>
      </c>
      <c r="C111" s="23" t="s">
        <v>404</v>
      </c>
      <c r="D111" s="23"/>
      <c r="E111" s="22" t="s">
        <v>408</v>
      </c>
      <c r="F111" s="27">
        <v>6</v>
      </c>
      <c r="G111" s="25" t="s">
        <v>38</v>
      </c>
      <c r="H111" s="25" t="s">
        <v>106</v>
      </c>
      <c r="I111" s="25" t="s">
        <v>9</v>
      </c>
      <c r="J111" s="25" t="str">
        <f t="shared" si="3"/>
        <v>A</v>
      </c>
      <c r="K111" s="26">
        <f ca="1">VLOOKUP(F111,OFFSET(Hodnoc!$A$1:$C$28,0,IF(I111="Hory",0,IF(I111="Ledy",3,IF(I111="Písek",6,IF(I111="Skalky",9,IF(I111="Boulder",12,"chyba")))))),IF(J111="A",2,3),0)*VLOOKUP(G111,Hodnoc!$P$1:$Q$11,2,0)</f>
        <v>32.4</v>
      </c>
    </row>
    <row r="112" spans="1:11" ht="12.75">
      <c r="A112" s="22">
        <v>111</v>
      </c>
      <c r="B112" s="23">
        <v>39941</v>
      </c>
      <c r="C112" s="23" t="s">
        <v>404</v>
      </c>
      <c r="D112" s="23"/>
      <c r="E112" s="22" t="s">
        <v>409</v>
      </c>
      <c r="F112" s="24" t="s">
        <v>76</v>
      </c>
      <c r="G112" s="25" t="s">
        <v>50</v>
      </c>
      <c r="H112" s="25" t="s">
        <v>106</v>
      </c>
      <c r="I112" s="25" t="s">
        <v>9</v>
      </c>
      <c r="J112" s="25" t="str">
        <f t="shared" si="3"/>
        <v>A</v>
      </c>
      <c r="K112" s="26">
        <f ca="1">VLOOKUP(F112,OFFSET(Hodnoc!$A$1:$C$28,0,IF(I112="Hory",0,IF(I112="Ledy",3,IF(I112="Písek",6,IF(I112="Skalky",9,IF(I112="Boulder",12,"chyba")))))),IF(J112="A",2,3),0)*VLOOKUP(G112,Hodnoc!$P$1:$Q$11,2,0)</f>
        <v>25</v>
      </c>
    </row>
    <row r="113" spans="1:11" ht="12.75">
      <c r="A113" s="22">
        <v>112</v>
      </c>
      <c r="B113" s="23">
        <v>39941</v>
      </c>
      <c r="C113" s="23" t="s">
        <v>404</v>
      </c>
      <c r="D113" s="23"/>
      <c r="E113" s="22" t="s">
        <v>410</v>
      </c>
      <c r="F113" s="24" t="s">
        <v>76</v>
      </c>
      <c r="G113" s="25" t="s">
        <v>50</v>
      </c>
      <c r="H113" s="25" t="s">
        <v>106</v>
      </c>
      <c r="I113" s="25" t="s">
        <v>9</v>
      </c>
      <c r="J113" s="25" t="str">
        <f t="shared" si="3"/>
        <v>A</v>
      </c>
      <c r="K113" s="26">
        <f ca="1">VLOOKUP(F113,OFFSET(Hodnoc!$A$1:$C$28,0,IF(I113="Hory",0,IF(I113="Ledy",3,IF(I113="Písek",6,IF(I113="Skalky",9,IF(I113="Boulder",12,"chyba")))))),IF(J113="A",2,3),0)*VLOOKUP(G113,Hodnoc!$P$1:$Q$11,2,0)</f>
        <v>25</v>
      </c>
    </row>
    <row r="114" spans="1:11" ht="12.75">
      <c r="A114" s="22">
        <v>113</v>
      </c>
      <c r="B114" s="23">
        <v>39941</v>
      </c>
      <c r="C114" s="23" t="s">
        <v>404</v>
      </c>
      <c r="D114" s="23"/>
      <c r="E114" s="22" t="s">
        <v>411</v>
      </c>
      <c r="F114" s="24" t="s">
        <v>55</v>
      </c>
      <c r="G114" s="25" t="s">
        <v>38</v>
      </c>
      <c r="H114" s="25" t="s">
        <v>106</v>
      </c>
      <c r="I114" s="25" t="s">
        <v>9</v>
      </c>
      <c r="J114" s="25" t="str">
        <f t="shared" si="3"/>
        <v>A</v>
      </c>
      <c r="K114" s="26">
        <f ca="1">VLOOKUP(F114,OFFSET(Hodnoc!$A$1:$C$28,0,IF(I114="Hory",0,IF(I114="Ledy",3,IF(I114="Písek",6,IF(I114="Skalky",9,IF(I114="Boulder",12,"chyba")))))),IF(J114="A",2,3),0)*VLOOKUP(G114,Hodnoc!$P$1:$Q$11,2,0)</f>
        <v>14.4</v>
      </c>
    </row>
    <row r="115" spans="1:11" ht="12.75">
      <c r="A115" s="22">
        <v>114</v>
      </c>
      <c r="B115" s="23">
        <v>39942</v>
      </c>
      <c r="C115" s="23" t="s">
        <v>412</v>
      </c>
      <c r="D115" s="23"/>
      <c r="E115" s="22" t="s">
        <v>370</v>
      </c>
      <c r="F115" s="27">
        <v>6</v>
      </c>
      <c r="G115" s="25" t="s">
        <v>38</v>
      </c>
      <c r="H115" s="25" t="s">
        <v>106</v>
      </c>
      <c r="I115" s="25" t="s">
        <v>9</v>
      </c>
      <c r="J115" s="25" t="str">
        <f t="shared" si="3"/>
        <v>A</v>
      </c>
      <c r="K115" s="26">
        <f ca="1">VLOOKUP(F115,OFFSET(Hodnoc!$A$1:$C$28,0,IF(I115="Hory",0,IF(I115="Ledy",3,IF(I115="Písek",6,IF(I115="Skalky",9,IF(I115="Boulder",12,"chyba")))))),IF(J115="A",2,3),0)*VLOOKUP(G115,Hodnoc!$P$1:$Q$11,2,0)</f>
        <v>32.4</v>
      </c>
    </row>
    <row r="116" spans="1:11" ht="12.75">
      <c r="A116" s="22">
        <v>115</v>
      </c>
      <c r="B116" s="23">
        <v>39942</v>
      </c>
      <c r="C116" s="23" t="s">
        <v>412</v>
      </c>
      <c r="D116" s="23"/>
      <c r="E116" s="22" t="s">
        <v>413</v>
      </c>
      <c r="F116" s="24" t="s">
        <v>74</v>
      </c>
      <c r="G116" s="25" t="s">
        <v>38</v>
      </c>
      <c r="H116" s="25" t="s">
        <v>106</v>
      </c>
      <c r="I116" s="25" t="s">
        <v>9</v>
      </c>
      <c r="J116" s="25" t="str">
        <f t="shared" si="3"/>
        <v>A</v>
      </c>
      <c r="K116" s="26">
        <f ca="1">VLOOKUP(F116,OFFSET(Hodnoc!$A$1:$C$28,0,IF(I116="Hory",0,IF(I116="Ledy",3,IF(I116="Písek",6,IF(I116="Skalky",9,IF(I116="Boulder",12,"chyba")))))),IF(J116="A",2,3),0)*VLOOKUP(G116,Hodnoc!$P$1:$Q$11,2,0)</f>
        <v>28.8</v>
      </c>
    </row>
    <row r="117" spans="1:11" ht="12.75">
      <c r="A117" s="22">
        <v>116</v>
      </c>
      <c r="B117" s="23">
        <v>39946</v>
      </c>
      <c r="C117" s="23" t="s">
        <v>489</v>
      </c>
      <c r="D117" s="23"/>
      <c r="E117" s="22" t="s">
        <v>487</v>
      </c>
      <c r="F117" s="24">
        <v>2</v>
      </c>
      <c r="G117" s="25" t="s">
        <v>107</v>
      </c>
      <c r="H117" s="25" t="s">
        <v>106</v>
      </c>
      <c r="I117" s="25" t="s">
        <v>9</v>
      </c>
      <c r="J117" s="25" t="str">
        <f aca="true" t="shared" si="4" ref="J117:J140">IF(OR(G117="TR",G117="TRO"),"B","A")</f>
        <v>A</v>
      </c>
      <c r="K117" s="26">
        <f ca="1">VLOOKUP(F117,OFFSET(Hodnoc!$A$1:$C$28,0,IF(I117="Hory",0,IF(I117="Ledy",3,IF(I117="Písek",6,IF(I117="Skalky",9,IF(I117="Boulder",12,"chyba")))))),IF(J117="A",2,3),0)*VLOOKUP(G117,Hodnoc!$P$1:$Q$11,2,0)</f>
        <v>4</v>
      </c>
    </row>
    <row r="118" spans="1:11" ht="12.75">
      <c r="A118" s="22">
        <v>117</v>
      </c>
      <c r="B118" s="23">
        <v>39946</v>
      </c>
      <c r="C118" s="23" t="s">
        <v>489</v>
      </c>
      <c r="D118" s="23"/>
      <c r="E118" s="22" t="s">
        <v>487</v>
      </c>
      <c r="F118" s="24">
        <v>2</v>
      </c>
      <c r="G118" s="25" t="s">
        <v>107</v>
      </c>
      <c r="H118" s="25" t="s">
        <v>106</v>
      </c>
      <c r="I118" s="25" t="s">
        <v>9</v>
      </c>
      <c r="J118" s="25" t="str">
        <f t="shared" si="4"/>
        <v>A</v>
      </c>
      <c r="K118" s="26">
        <f ca="1">VLOOKUP(F118,OFFSET(Hodnoc!$A$1:$C$28,0,IF(I118="Hory",0,IF(I118="Ledy",3,IF(I118="Písek",6,IF(I118="Skalky",9,IF(I118="Boulder",12,"chyba")))))),IF(J118="A",2,3),0)*VLOOKUP(G118,Hodnoc!$P$1:$Q$11,2,0)</f>
        <v>4</v>
      </c>
    </row>
    <row r="119" spans="1:11" ht="12.75">
      <c r="A119" s="22">
        <v>118</v>
      </c>
      <c r="B119" s="23">
        <v>39946</v>
      </c>
      <c r="C119" s="23" t="s">
        <v>489</v>
      </c>
      <c r="D119" s="23"/>
      <c r="E119" s="22" t="s">
        <v>487</v>
      </c>
      <c r="F119" s="24">
        <v>2</v>
      </c>
      <c r="G119" s="25" t="s">
        <v>107</v>
      </c>
      <c r="H119" s="25" t="s">
        <v>106</v>
      </c>
      <c r="I119" s="25" t="s">
        <v>9</v>
      </c>
      <c r="J119" s="25" t="str">
        <f t="shared" si="4"/>
        <v>A</v>
      </c>
      <c r="K119" s="26">
        <f ca="1">VLOOKUP(F119,OFFSET(Hodnoc!$A$1:$C$28,0,IF(I119="Hory",0,IF(I119="Ledy",3,IF(I119="Písek",6,IF(I119="Skalky",9,IF(I119="Boulder",12,"chyba")))))),IF(J119="A",2,3),0)*VLOOKUP(G119,Hodnoc!$P$1:$Q$11,2,0)</f>
        <v>4</v>
      </c>
    </row>
    <row r="120" spans="1:11" ht="12.75">
      <c r="A120" s="22">
        <v>119</v>
      </c>
      <c r="B120" s="23">
        <v>39946</v>
      </c>
      <c r="C120" s="23" t="s">
        <v>489</v>
      </c>
      <c r="D120" s="23"/>
      <c r="E120" s="22" t="s">
        <v>487</v>
      </c>
      <c r="F120" s="24">
        <v>2</v>
      </c>
      <c r="G120" s="25" t="s">
        <v>107</v>
      </c>
      <c r="H120" s="25" t="s">
        <v>106</v>
      </c>
      <c r="I120" s="25" t="s">
        <v>9</v>
      </c>
      <c r="J120" s="25" t="str">
        <f t="shared" si="4"/>
        <v>A</v>
      </c>
      <c r="K120" s="26">
        <f ca="1">VLOOKUP(F120,OFFSET(Hodnoc!$A$1:$C$28,0,IF(I120="Hory",0,IF(I120="Ledy",3,IF(I120="Písek",6,IF(I120="Skalky",9,IF(I120="Boulder",12,"chyba")))))),IF(J120="A",2,3),0)*VLOOKUP(G120,Hodnoc!$P$1:$Q$11,2,0)</f>
        <v>4</v>
      </c>
    </row>
    <row r="121" spans="1:11" ht="12.75">
      <c r="A121" s="22">
        <v>120</v>
      </c>
      <c r="B121" s="23">
        <v>39946</v>
      </c>
      <c r="C121" s="23" t="s">
        <v>489</v>
      </c>
      <c r="D121" s="23"/>
      <c r="E121" s="22" t="s">
        <v>487</v>
      </c>
      <c r="F121" s="24">
        <v>2</v>
      </c>
      <c r="G121" s="25" t="s">
        <v>107</v>
      </c>
      <c r="H121" s="25" t="s">
        <v>106</v>
      </c>
      <c r="I121" s="25" t="s">
        <v>9</v>
      </c>
      <c r="J121" s="25" t="str">
        <f t="shared" si="4"/>
        <v>A</v>
      </c>
      <c r="K121" s="26">
        <f ca="1">VLOOKUP(F121,OFFSET(Hodnoc!$A$1:$C$28,0,IF(I121="Hory",0,IF(I121="Ledy",3,IF(I121="Písek",6,IF(I121="Skalky",9,IF(I121="Boulder",12,"chyba")))))),IF(J121="A",2,3),0)*VLOOKUP(G121,Hodnoc!$P$1:$Q$11,2,0)</f>
        <v>4</v>
      </c>
    </row>
    <row r="122" spans="1:11" ht="12.75">
      <c r="A122" s="22">
        <v>121</v>
      </c>
      <c r="B122" s="23">
        <v>39946</v>
      </c>
      <c r="C122" s="23" t="s">
        <v>489</v>
      </c>
      <c r="D122" s="23"/>
      <c r="E122" s="22" t="s">
        <v>490</v>
      </c>
      <c r="F122" s="24">
        <v>4</v>
      </c>
      <c r="G122" s="25" t="s">
        <v>107</v>
      </c>
      <c r="H122" s="25" t="s">
        <v>106</v>
      </c>
      <c r="I122" s="25" t="s">
        <v>9</v>
      </c>
      <c r="J122" s="25" t="str">
        <f t="shared" si="4"/>
        <v>A</v>
      </c>
      <c r="K122" s="26">
        <f ca="1">VLOOKUP(F122,OFFSET(Hodnoc!$A$1:$C$28,0,IF(I122="Hory",0,IF(I122="Ledy",3,IF(I122="Písek",6,IF(I122="Skalky",9,IF(I122="Boulder",12,"chyba")))))),IF(J122="A",2,3),0)*VLOOKUP(G122,Hodnoc!$P$1:$Q$11,2,0)</f>
        <v>12</v>
      </c>
    </row>
    <row r="123" spans="1:11" ht="12.75">
      <c r="A123" s="22">
        <v>122</v>
      </c>
      <c r="B123" s="23">
        <v>39946</v>
      </c>
      <c r="C123" s="23" t="s">
        <v>489</v>
      </c>
      <c r="D123" s="23"/>
      <c r="E123" s="22" t="s">
        <v>491</v>
      </c>
      <c r="F123" s="24">
        <v>5</v>
      </c>
      <c r="G123" s="25" t="s">
        <v>50</v>
      </c>
      <c r="H123" s="25" t="s">
        <v>106</v>
      </c>
      <c r="I123" s="25" t="s">
        <v>9</v>
      </c>
      <c r="J123" s="25" t="str">
        <f t="shared" si="4"/>
        <v>A</v>
      </c>
      <c r="K123" s="26">
        <f ca="1">VLOOKUP(F123,OFFSET(Hodnoc!$A$1:$C$28,0,IF(I123="Hory",0,IF(I123="Ledy",3,IF(I123="Písek",6,IF(I123="Skalky",9,IF(I123="Boulder",12,"chyba")))))),IF(J123="A",2,3),0)*VLOOKUP(G123,Hodnoc!$P$1:$Q$11,2,0)</f>
        <v>11</v>
      </c>
    </row>
    <row r="124" spans="1:11" ht="12.75">
      <c r="A124" s="22">
        <v>123</v>
      </c>
      <c r="B124" s="23">
        <v>39946</v>
      </c>
      <c r="C124" s="23" t="s">
        <v>489</v>
      </c>
      <c r="D124" s="23"/>
      <c r="E124" s="22" t="s">
        <v>492</v>
      </c>
      <c r="F124" s="24">
        <v>7</v>
      </c>
      <c r="G124" s="25" t="s">
        <v>50</v>
      </c>
      <c r="H124" s="25" t="s">
        <v>106</v>
      </c>
      <c r="I124" s="25" t="s">
        <v>9</v>
      </c>
      <c r="J124" s="25" t="str">
        <f t="shared" si="4"/>
        <v>A</v>
      </c>
      <c r="K124" s="26">
        <f ca="1">VLOOKUP(F124,OFFSET(Hodnoc!$A$1:$C$28,0,IF(I124="Hory",0,IF(I124="Ledy",3,IF(I124="Písek",6,IF(I124="Skalky",9,IF(I124="Boulder",12,"chyba")))))),IF(J124="A",2,3),0)*VLOOKUP(G124,Hodnoc!$P$1:$Q$11,2,0)</f>
        <v>29</v>
      </c>
    </row>
    <row r="125" spans="1:11" ht="12.75">
      <c r="A125" s="22">
        <v>124</v>
      </c>
      <c r="B125" s="23">
        <v>39946</v>
      </c>
      <c r="C125" s="23" t="s">
        <v>489</v>
      </c>
      <c r="D125" s="23"/>
      <c r="E125" s="22" t="s">
        <v>492</v>
      </c>
      <c r="F125" s="24">
        <v>7</v>
      </c>
      <c r="G125" s="25" t="s">
        <v>50</v>
      </c>
      <c r="H125" s="25" t="s">
        <v>106</v>
      </c>
      <c r="I125" s="25" t="s">
        <v>9</v>
      </c>
      <c r="J125" s="25" t="str">
        <f t="shared" si="4"/>
        <v>A</v>
      </c>
      <c r="K125" s="26">
        <f ca="1">VLOOKUP(F125,OFFSET(Hodnoc!$A$1:$C$28,0,IF(I125="Hory",0,IF(I125="Ledy",3,IF(I125="Písek",6,IF(I125="Skalky",9,IF(I125="Boulder",12,"chyba")))))),IF(J125="A",2,3),0)*VLOOKUP(G125,Hodnoc!$P$1:$Q$11,2,0)</f>
        <v>29</v>
      </c>
    </row>
    <row r="126" spans="1:11" ht="12.75">
      <c r="A126" s="22">
        <v>125</v>
      </c>
      <c r="B126" s="23">
        <v>39946</v>
      </c>
      <c r="C126" s="23" t="s">
        <v>489</v>
      </c>
      <c r="D126" s="23"/>
      <c r="E126" s="22" t="s">
        <v>483</v>
      </c>
      <c r="F126" s="24" t="s">
        <v>66</v>
      </c>
      <c r="G126" s="25" t="s">
        <v>50</v>
      </c>
      <c r="H126" s="25" t="s">
        <v>106</v>
      </c>
      <c r="I126" s="25" t="s">
        <v>9</v>
      </c>
      <c r="J126" s="25" t="str">
        <f t="shared" si="4"/>
        <v>A</v>
      </c>
      <c r="K126" s="26">
        <f ca="1">VLOOKUP(F126,OFFSET(Hodnoc!$A$1:$C$28,0,IF(I126="Hory",0,IF(I126="Ledy",3,IF(I126="Písek",6,IF(I126="Skalky",9,IF(I126="Boulder",12,"chyba")))))),IF(J126="A",2,3),0)*VLOOKUP(G126,Hodnoc!$P$1:$Q$11,2,0)</f>
        <v>33</v>
      </c>
    </row>
    <row r="127" spans="1:11" ht="12.75">
      <c r="A127" s="22">
        <v>126</v>
      </c>
      <c r="B127" s="23">
        <v>39946</v>
      </c>
      <c r="C127" s="23" t="s">
        <v>489</v>
      </c>
      <c r="D127" s="23"/>
      <c r="E127" s="22" t="s">
        <v>483</v>
      </c>
      <c r="F127" s="24" t="s">
        <v>66</v>
      </c>
      <c r="G127" s="25" t="s">
        <v>40</v>
      </c>
      <c r="H127" s="25" t="s">
        <v>106</v>
      </c>
      <c r="I127" s="25" t="s">
        <v>9</v>
      </c>
      <c r="J127" s="25" t="str">
        <f t="shared" si="4"/>
        <v>A</v>
      </c>
      <c r="K127" s="26">
        <f ca="1">VLOOKUP(F127,OFFSET(Hodnoc!$A$1:$C$28,0,IF(I127="Hory",0,IF(I127="Ledy",3,IF(I127="Písek",6,IF(I127="Skalky",9,IF(I127="Boulder",12,"chyba")))))),IF(J127="A",2,3),0)*VLOOKUP(G127,Hodnoc!$P$1:$Q$11,2,0)</f>
        <v>49.5</v>
      </c>
    </row>
    <row r="128" spans="1:11" ht="12.75">
      <c r="A128" s="22">
        <v>127</v>
      </c>
      <c r="B128" s="23">
        <v>39946</v>
      </c>
      <c r="C128" s="23" t="s">
        <v>489</v>
      </c>
      <c r="D128" s="23"/>
      <c r="E128" s="22" t="s">
        <v>482</v>
      </c>
      <c r="F128" s="24">
        <v>6</v>
      </c>
      <c r="G128" s="25" t="s">
        <v>38</v>
      </c>
      <c r="H128" s="25" t="s">
        <v>106</v>
      </c>
      <c r="I128" s="25" t="s">
        <v>9</v>
      </c>
      <c r="J128" s="25" t="str">
        <f t="shared" si="4"/>
        <v>A</v>
      </c>
      <c r="K128" s="26">
        <f ca="1">VLOOKUP(F128,OFFSET(Hodnoc!$A$1:$C$28,0,IF(I128="Hory",0,IF(I128="Ledy",3,IF(I128="Písek",6,IF(I128="Skalky",9,IF(I128="Boulder",12,"chyba")))))),IF(J128="A",2,3),0)*VLOOKUP(G128,Hodnoc!$P$1:$Q$11,2,0)</f>
        <v>32.4</v>
      </c>
    </row>
    <row r="129" spans="1:11" ht="12.75">
      <c r="A129" s="22">
        <v>128</v>
      </c>
      <c r="B129" s="23">
        <v>39946</v>
      </c>
      <c r="C129" s="23" t="s">
        <v>489</v>
      </c>
      <c r="D129" s="23"/>
      <c r="E129" s="22" t="s">
        <v>493</v>
      </c>
      <c r="F129" s="24">
        <v>5</v>
      </c>
      <c r="G129" s="25" t="s">
        <v>40</v>
      </c>
      <c r="H129" s="25" t="s">
        <v>106</v>
      </c>
      <c r="I129" s="25" t="s">
        <v>9</v>
      </c>
      <c r="J129" s="25" t="str">
        <f t="shared" si="4"/>
        <v>A</v>
      </c>
      <c r="K129" s="26">
        <f ca="1">VLOOKUP(F129,OFFSET(Hodnoc!$A$1:$C$28,0,IF(I129="Hory",0,IF(I129="Ledy",3,IF(I129="Písek",6,IF(I129="Skalky",9,IF(I129="Boulder",12,"chyba")))))),IF(J129="A",2,3),0)*VLOOKUP(G129,Hodnoc!$P$1:$Q$11,2,0)</f>
        <v>16.5</v>
      </c>
    </row>
    <row r="130" spans="1:11" ht="12.75">
      <c r="A130" s="22">
        <v>129</v>
      </c>
      <c r="B130" s="23">
        <v>39946</v>
      </c>
      <c r="C130" s="23" t="s">
        <v>489</v>
      </c>
      <c r="D130" s="23"/>
      <c r="E130" s="22" t="s">
        <v>488</v>
      </c>
      <c r="F130" s="24">
        <v>2</v>
      </c>
      <c r="G130" s="25" t="s">
        <v>107</v>
      </c>
      <c r="H130" s="25" t="s">
        <v>106</v>
      </c>
      <c r="I130" s="25" t="s">
        <v>9</v>
      </c>
      <c r="J130" s="25" t="str">
        <f t="shared" si="4"/>
        <v>A</v>
      </c>
      <c r="K130" s="26">
        <f ca="1">VLOOKUP(F130,OFFSET(Hodnoc!$A$1:$C$28,0,IF(I130="Hory",0,IF(I130="Ledy",3,IF(I130="Písek",6,IF(I130="Skalky",9,IF(I130="Boulder",12,"chyba")))))),IF(J130="A",2,3),0)*VLOOKUP(G130,Hodnoc!$P$1:$Q$11,2,0)</f>
        <v>4</v>
      </c>
    </row>
    <row r="131" spans="1:11" ht="12.75">
      <c r="A131" s="22">
        <v>130</v>
      </c>
      <c r="B131" s="23">
        <v>39951</v>
      </c>
      <c r="C131" s="23" t="s">
        <v>203</v>
      </c>
      <c r="D131" s="23" t="s">
        <v>204</v>
      </c>
      <c r="E131" s="22" t="s">
        <v>206</v>
      </c>
      <c r="F131" s="24" t="s">
        <v>57</v>
      </c>
      <c r="G131" s="25" t="s">
        <v>63</v>
      </c>
      <c r="H131" s="25" t="s">
        <v>106</v>
      </c>
      <c r="I131" s="25" t="s">
        <v>64</v>
      </c>
      <c r="J131" s="25" t="str">
        <f t="shared" si="4"/>
        <v>A</v>
      </c>
      <c r="K131" s="26">
        <f ca="1">VLOOKUP(F131,OFFSET(Hodnoc!$A$1:$C$28,0,IF(I131="Hory",0,IF(I131="Ledy",3,IF(I131="Písek",6,IF(I131="Skalky",9,IF(I131="Boulder",12,"chyba")))))),IF(J131="A",2,3),0)*VLOOKUP(G131,Hodnoc!$P$1:$Q$11,2,0)</f>
        <v>11</v>
      </c>
    </row>
    <row r="132" spans="1:11" ht="12.75">
      <c r="A132" s="22">
        <v>131</v>
      </c>
      <c r="B132" s="23">
        <v>39951</v>
      </c>
      <c r="C132" s="23" t="s">
        <v>203</v>
      </c>
      <c r="D132" s="23" t="s">
        <v>207</v>
      </c>
      <c r="E132" s="22" t="s">
        <v>208</v>
      </c>
      <c r="F132" s="24" t="s">
        <v>61</v>
      </c>
      <c r="G132" s="25" t="s">
        <v>63</v>
      </c>
      <c r="H132" s="25" t="s">
        <v>106</v>
      </c>
      <c r="I132" s="25" t="s">
        <v>64</v>
      </c>
      <c r="J132" s="25" t="str">
        <f t="shared" si="4"/>
        <v>A</v>
      </c>
      <c r="K132" s="26">
        <f ca="1">VLOOKUP(F132,OFFSET(Hodnoc!$A$1:$C$28,0,IF(I132="Hory",0,IF(I132="Ledy",3,IF(I132="Písek",6,IF(I132="Skalky",9,IF(I132="Boulder",12,"chyba")))))),IF(J132="A",2,3),0)*VLOOKUP(G132,Hodnoc!$P$1:$Q$11,2,0)</f>
        <v>15</v>
      </c>
    </row>
    <row r="133" spans="1:11" ht="12.75">
      <c r="A133" s="22">
        <v>132</v>
      </c>
      <c r="B133" s="23">
        <v>39951</v>
      </c>
      <c r="C133" s="23" t="s">
        <v>203</v>
      </c>
      <c r="D133" s="23" t="s">
        <v>207</v>
      </c>
      <c r="E133" s="22" t="s">
        <v>494</v>
      </c>
      <c r="F133" s="24" t="s">
        <v>196</v>
      </c>
      <c r="G133" s="25" t="s">
        <v>63</v>
      </c>
      <c r="H133" s="25" t="s">
        <v>106</v>
      </c>
      <c r="I133" s="25" t="s">
        <v>64</v>
      </c>
      <c r="J133" s="25" t="str">
        <f t="shared" si="4"/>
        <v>A</v>
      </c>
      <c r="K133" s="26">
        <f ca="1">VLOOKUP(F133,OFFSET(Hodnoc!$A$1:$C$28,0,IF(I133="Hory",0,IF(I133="Ledy",3,IF(I133="Písek",6,IF(I133="Skalky",9,IF(I133="Boulder",12,"chyba")))))),IF(J133="A",2,3),0)*VLOOKUP(G133,Hodnoc!$P$1:$Q$11,2,0)</f>
        <v>20</v>
      </c>
    </row>
    <row r="134" spans="1:11" ht="12.75">
      <c r="A134" s="22">
        <v>133</v>
      </c>
      <c r="B134" s="23">
        <v>39965</v>
      </c>
      <c r="C134" s="23" t="s">
        <v>203</v>
      </c>
      <c r="D134" s="23" t="s">
        <v>204</v>
      </c>
      <c r="E134" s="22" t="s">
        <v>206</v>
      </c>
      <c r="F134" s="24" t="s">
        <v>57</v>
      </c>
      <c r="G134" s="25" t="s">
        <v>63</v>
      </c>
      <c r="H134" s="25" t="s">
        <v>106</v>
      </c>
      <c r="I134" s="25" t="s">
        <v>64</v>
      </c>
      <c r="J134" s="25" t="str">
        <f t="shared" si="4"/>
        <v>A</v>
      </c>
      <c r="K134" s="26">
        <f ca="1">VLOOKUP(F134,OFFSET(Hodnoc!$A$1:$C$28,0,IF(I134="Hory",0,IF(I134="Ledy",3,IF(I134="Písek",6,IF(I134="Skalky",9,IF(I134="Boulder",12,"chyba")))))),IF(J134="A",2,3),0)*VLOOKUP(G134,Hodnoc!$P$1:$Q$11,2,0)</f>
        <v>11</v>
      </c>
    </row>
    <row r="135" spans="1:11" ht="12.75">
      <c r="A135" s="22">
        <v>134</v>
      </c>
      <c r="B135" s="23">
        <v>39965</v>
      </c>
      <c r="C135" s="23" t="s">
        <v>203</v>
      </c>
      <c r="D135" s="23" t="s">
        <v>204</v>
      </c>
      <c r="E135" s="22" t="s">
        <v>205</v>
      </c>
      <c r="F135" s="24">
        <v>4</v>
      </c>
      <c r="G135" s="25" t="s">
        <v>63</v>
      </c>
      <c r="H135" s="25" t="s">
        <v>106</v>
      </c>
      <c r="I135" s="25" t="s">
        <v>64</v>
      </c>
      <c r="J135" s="25" t="str">
        <f t="shared" si="4"/>
        <v>A</v>
      </c>
      <c r="K135" s="26">
        <f ca="1">VLOOKUP(F135,OFFSET(Hodnoc!$A$1:$C$28,0,IF(I135="Hory",0,IF(I135="Ledy",3,IF(I135="Písek",6,IF(I135="Skalky",9,IF(I135="Boulder",12,"chyba")))))),IF(J135="A",2,3),0)*VLOOKUP(G135,Hodnoc!$P$1:$Q$11,2,0)</f>
        <v>6</v>
      </c>
    </row>
    <row r="136" spans="1:11" ht="12.75">
      <c r="A136" s="22">
        <v>135</v>
      </c>
      <c r="B136" s="23">
        <v>39965</v>
      </c>
      <c r="C136" s="23" t="s">
        <v>203</v>
      </c>
      <c r="D136" s="23" t="s">
        <v>204</v>
      </c>
      <c r="E136" s="22" t="s">
        <v>495</v>
      </c>
      <c r="F136" s="24">
        <v>4</v>
      </c>
      <c r="G136" s="25" t="s">
        <v>63</v>
      </c>
      <c r="H136" s="25" t="s">
        <v>106</v>
      </c>
      <c r="I136" s="25" t="s">
        <v>64</v>
      </c>
      <c r="J136" s="25" t="str">
        <f t="shared" si="4"/>
        <v>A</v>
      </c>
      <c r="K136" s="26">
        <f ca="1">VLOOKUP(F136,OFFSET(Hodnoc!$A$1:$C$28,0,IF(I136="Hory",0,IF(I136="Ledy",3,IF(I136="Písek",6,IF(I136="Skalky",9,IF(I136="Boulder",12,"chyba")))))),IF(J136="A",2,3),0)*VLOOKUP(G136,Hodnoc!$P$1:$Q$11,2,0)</f>
        <v>6</v>
      </c>
    </row>
    <row r="137" spans="1:11" ht="12.75">
      <c r="A137" s="22">
        <v>136</v>
      </c>
      <c r="B137" s="23">
        <v>39965</v>
      </c>
      <c r="C137" s="23" t="s">
        <v>203</v>
      </c>
      <c r="D137" s="23" t="s">
        <v>207</v>
      </c>
      <c r="E137" s="22" t="s">
        <v>208</v>
      </c>
      <c r="F137" s="24" t="s">
        <v>61</v>
      </c>
      <c r="G137" s="25" t="s">
        <v>63</v>
      </c>
      <c r="H137" s="25" t="s">
        <v>106</v>
      </c>
      <c r="I137" s="25" t="s">
        <v>64</v>
      </c>
      <c r="J137" s="25" t="str">
        <f t="shared" si="4"/>
        <v>A</v>
      </c>
      <c r="K137" s="26">
        <f ca="1">VLOOKUP(F137,OFFSET(Hodnoc!$A$1:$C$28,0,IF(I137="Hory",0,IF(I137="Ledy",3,IF(I137="Písek",6,IF(I137="Skalky",9,IF(I137="Boulder",12,"chyba")))))),IF(J137="A",2,3),0)*VLOOKUP(G137,Hodnoc!$P$1:$Q$11,2,0)</f>
        <v>15</v>
      </c>
    </row>
    <row r="138" spans="1:11" ht="12.75">
      <c r="A138" s="22">
        <v>137</v>
      </c>
      <c r="B138" s="23">
        <v>39965</v>
      </c>
      <c r="C138" s="23" t="s">
        <v>203</v>
      </c>
      <c r="D138" s="23" t="s">
        <v>207</v>
      </c>
      <c r="E138" s="22" t="s">
        <v>494</v>
      </c>
      <c r="F138" s="24" t="s">
        <v>196</v>
      </c>
      <c r="G138" s="25" t="s">
        <v>63</v>
      </c>
      <c r="H138" s="25" t="s">
        <v>106</v>
      </c>
      <c r="I138" s="25" t="s">
        <v>64</v>
      </c>
      <c r="J138" s="25" t="str">
        <f t="shared" si="4"/>
        <v>A</v>
      </c>
      <c r="K138" s="26">
        <f ca="1">VLOOKUP(F138,OFFSET(Hodnoc!$A$1:$C$28,0,IF(I138="Hory",0,IF(I138="Ledy",3,IF(I138="Písek",6,IF(I138="Skalky",9,IF(I138="Boulder",12,"chyba")))))),IF(J138="A",2,3),0)*VLOOKUP(G138,Hodnoc!$P$1:$Q$11,2,0)</f>
        <v>20</v>
      </c>
    </row>
    <row r="139" spans="1:11" ht="12.75">
      <c r="A139" s="22">
        <v>138</v>
      </c>
      <c r="B139" s="23">
        <v>39965</v>
      </c>
      <c r="C139" s="23" t="s">
        <v>203</v>
      </c>
      <c r="D139" s="23" t="s">
        <v>207</v>
      </c>
      <c r="E139" s="22" t="s">
        <v>496</v>
      </c>
      <c r="F139" s="24" t="s">
        <v>57</v>
      </c>
      <c r="G139" s="25" t="s">
        <v>38</v>
      </c>
      <c r="H139" s="25" t="s">
        <v>106</v>
      </c>
      <c r="I139" s="25" t="s">
        <v>64</v>
      </c>
      <c r="J139" s="25" t="str">
        <f t="shared" si="4"/>
        <v>A</v>
      </c>
      <c r="K139" s="26">
        <f ca="1">VLOOKUP(F139,OFFSET(Hodnoc!$A$1:$C$28,0,IF(I139="Hory",0,IF(I139="Ledy",3,IF(I139="Písek",6,IF(I139="Skalky",9,IF(I139="Boulder",12,"chyba")))))),IF(J139="A",2,3),0)*VLOOKUP(G139,Hodnoc!$P$1:$Q$11,2,0)</f>
        <v>19.8</v>
      </c>
    </row>
    <row r="140" spans="1:11" ht="12.75">
      <c r="A140" s="22">
        <v>139</v>
      </c>
      <c r="B140" s="23">
        <v>39965</v>
      </c>
      <c r="C140" s="23" t="s">
        <v>203</v>
      </c>
      <c r="D140" s="23" t="s">
        <v>207</v>
      </c>
      <c r="E140" s="22" t="s">
        <v>497</v>
      </c>
      <c r="F140" s="24" t="s">
        <v>57</v>
      </c>
      <c r="G140" s="25" t="s">
        <v>63</v>
      </c>
      <c r="H140" s="25" t="s">
        <v>106</v>
      </c>
      <c r="I140" s="25" t="s">
        <v>64</v>
      </c>
      <c r="J140" s="25" t="str">
        <f t="shared" si="4"/>
        <v>A</v>
      </c>
      <c r="K140" s="26">
        <f ca="1">VLOOKUP(F140,OFFSET(Hodnoc!$A$1:$C$28,0,IF(I140="Hory",0,IF(I140="Ledy",3,IF(I140="Písek",6,IF(I140="Skalky",9,IF(I140="Boulder",12,"chyba")))))),IF(J140="A",2,3),0)*VLOOKUP(G140,Hodnoc!$P$1:$Q$11,2,0)</f>
        <v>11</v>
      </c>
    </row>
    <row r="141" spans="1:11" ht="12.75">
      <c r="A141" s="22">
        <v>140</v>
      </c>
      <c r="B141" s="23">
        <v>39968</v>
      </c>
      <c r="C141" s="23" t="s">
        <v>142</v>
      </c>
      <c r="D141" s="23" t="s">
        <v>237</v>
      </c>
      <c r="E141" s="22" t="s">
        <v>238</v>
      </c>
      <c r="F141" s="24">
        <v>6</v>
      </c>
      <c r="G141" s="25" t="s">
        <v>39</v>
      </c>
      <c r="H141" s="25" t="s">
        <v>106</v>
      </c>
      <c r="I141" s="25" t="s">
        <v>9</v>
      </c>
      <c r="J141" s="25" t="str">
        <f aca="true" t="shared" si="5" ref="J141:J172">IF(OR(G141="TR",G141="TRO"),"B","A")</f>
        <v>A</v>
      </c>
      <c r="K141" s="26">
        <f ca="1">VLOOKUP(F141,OFFSET(Hodnoc!$A$1:$C$28,0,IF(I141="Hory",0,IF(I141="Ledy",3,IF(I141="Písek",6,IF(I141="Skalky",9,IF(I141="Boulder",12,"chyba")))))),IF(J141="A",2,3),0)*VLOOKUP(G141,Hodnoc!$P$1:$Q$11,2,0)</f>
        <v>27</v>
      </c>
    </row>
    <row r="142" spans="1:11" ht="12.75">
      <c r="A142" s="22">
        <v>141</v>
      </c>
      <c r="B142" s="23">
        <v>39968</v>
      </c>
      <c r="C142" s="23" t="s">
        <v>142</v>
      </c>
      <c r="D142" s="23" t="s">
        <v>243</v>
      </c>
      <c r="E142" s="22" t="s">
        <v>244</v>
      </c>
      <c r="F142" s="24" t="s">
        <v>66</v>
      </c>
      <c r="G142" s="25" t="s">
        <v>5</v>
      </c>
      <c r="H142" s="25" t="s">
        <v>106</v>
      </c>
      <c r="I142" s="25" t="s">
        <v>9</v>
      </c>
      <c r="J142" s="25" t="str">
        <f t="shared" si="5"/>
        <v>B</v>
      </c>
      <c r="K142" s="26">
        <f ca="1">VLOOKUP(F142,OFFSET(Hodnoc!$A$1:$C$28,0,IF(I142="Hory",0,IF(I142="Ledy",3,IF(I142="Písek",6,IF(I142="Skalky",9,IF(I142="Boulder",12,"chyba")))))),IF(J142="A",2,3),0)*VLOOKUP(G142,Hodnoc!$P$1:$Q$11,2,0)</f>
        <v>20.8</v>
      </c>
    </row>
    <row r="143" spans="1:11" ht="12.75">
      <c r="A143" s="22">
        <v>142</v>
      </c>
      <c r="B143" s="23">
        <v>39968</v>
      </c>
      <c r="C143" s="23" t="s">
        <v>142</v>
      </c>
      <c r="D143" s="23" t="s">
        <v>243</v>
      </c>
      <c r="E143" s="22" t="s">
        <v>244</v>
      </c>
      <c r="F143" s="24" t="s">
        <v>66</v>
      </c>
      <c r="G143" s="25" t="s">
        <v>40</v>
      </c>
      <c r="H143" s="25" t="s">
        <v>106</v>
      </c>
      <c r="I143" s="25" t="s">
        <v>9</v>
      </c>
      <c r="J143" s="25" t="str">
        <f t="shared" si="5"/>
        <v>A</v>
      </c>
      <c r="K143" s="26">
        <f ca="1">VLOOKUP(F143,OFFSET(Hodnoc!$A$1:$C$28,0,IF(I143="Hory",0,IF(I143="Ledy",3,IF(I143="Písek",6,IF(I143="Skalky",9,IF(I143="Boulder",12,"chyba")))))),IF(J143="A",2,3),0)*VLOOKUP(G143,Hodnoc!$P$1:$Q$11,2,0)</f>
        <v>49.5</v>
      </c>
    </row>
    <row r="144" spans="1:11" ht="12.75">
      <c r="A144" s="22">
        <v>143</v>
      </c>
      <c r="B144" s="23">
        <v>39968</v>
      </c>
      <c r="C144" s="23" t="s">
        <v>142</v>
      </c>
      <c r="D144" s="23" t="s">
        <v>520</v>
      </c>
      <c r="E144" s="22" t="s">
        <v>428</v>
      </c>
      <c r="F144" s="24">
        <v>6</v>
      </c>
      <c r="G144" s="25" t="s">
        <v>40</v>
      </c>
      <c r="H144" s="25" t="s">
        <v>106</v>
      </c>
      <c r="I144" s="25" t="s">
        <v>9</v>
      </c>
      <c r="J144" s="25" t="str">
        <f t="shared" si="5"/>
        <v>A</v>
      </c>
      <c r="K144" s="26">
        <f ca="1">VLOOKUP(F144,OFFSET(Hodnoc!$A$1:$C$28,0,IF(I144="Hory",0,IF(I144="Ledy",3,IF(I144="Písek",6,IF(I144="Skalky",9,IF(I144="Boulder",12,"chyba")))))),IF(J144="A",2,3),0)*VLOOKUP(G144,Hodnoc!$P$1:$Q$11,2,0)</f>
        <v>27</v>
      </c>
    </row>
    <row r="145" spans="1:11" ht="12.75">
      <c r="A145" s="22">
        <v>144</v>
      </c>
      <c r="B145" s="23">
        <v>39968</v>
      </c>
      <c r="C145" s="23" t="s">
        <v>142</v>
      </c>
      <c r="D145" s="23" t="s">
        <v>556</v>
      </c>
      <c r="E145" s="22" t="s">
        <v>537</v>
      </c>
      <c r="F145" s="24" t="s">
        <v>76</v>
      </c>
      <c r="G145" s="25" t="s">
        <v>92</v>
      </c>
      <c r="H145" s="25" t="s">
        <v>106</v>
      </c>
      <c r="I145" s="25" t="s">
        <v>9</v>
      </c>
      <c r="J145" s="25" t="str">
        <f t="shared" si="5"/>
        <v>B</v>
      </c>
      <c r="K145" s="26">
        <f ca="1">VLOOKUP(F145,OFFSET(Hodnoc!$A$1:$C$28,0,IF(I145="Hory",0,IF(I145="Ledy",3,IF(I145="Písek",6,IF(I145="Skalky",9,IF(I145="Boulder",12,"chyba")))))),IF(J145="A",2,3),0)*VLOOKUP(G145,Hodnoc!$P$1:$Q$11,2,0)</f>
        <v>12</v>
      </c>
    </row>
    <row r="146" spans="1:11" ht="12.75">
      <c r="A146" s="22">
        <v>145</v>
      </c>
      <c r="B146" s="23">
        <v>39968</v>
      </c>
      <c r="C146" s="23" t="s">
        <v>142</v>
      </c>
      <c r="D146" s="23" t="s">
        <v>556</v>
      </c>
      <c r="E146" s="22" t="s">
        <v>537</v>
      </c>
      <c r="F146" s="24" t="s">
        <v>76</v>
      </c>
      <c r="G146" s="25" t="s">
        <v>92</v>
      </c>
      <c r="H146" s="25" t="s">
        <v>106</v>
      </c>
      <c r="I146" s="25" t="s">
        <v>9</v>
      </c>
      <c r="J146" s="25" t="str">
        <f t="shared" si="5"/>
        <v>B</v>
      </c>
      <c r="K146" s="26">
        <f ca="1">VLOOKUP(F146,OFFSET(Hodnoc!$A$1:$C$28,0,IF(I146="Hory",0,IF(I146="Ledy",3,IF(I146="Písek",6,IF(I146="Skalky",9,IF(I146="Boulder",12,"chyba")))))),IF(J146="A",2,3),0)*VLOOKUP(G146,Hodnoc!$P$1:$Q$11,2,0)</f>
        <v>12</v>
      </c>
    </row>
    <row r="147" spans="1:11" ht="12.75">
      <c r="A147" s="22">
        <v>146</v>
      </c>
      <c r="B147" s="23">
        <v>39971</v>
      </c>
      <c r="C147" s="23" t="s">
        <v>538</v>
      </c>
      <c r="D147" s="23" t="s">
        <v>557</v>
      </c>
      <c r="E147" s="22" t="s">
        <v>543</v>
      </c>
      <c r="F147" s="24" t="s">
        <v>166</v>
      </c>
      <c r="G147" s="25" t="s">
        <v>63</v>
      </c>
      <c r="H147" s="25" t="s">
        <v>106</v>
      </c>
      <c r="I147" s="25" t="s">
        <v>64</v>
      </c>
      <c r="J147" s="25" t="str">
        <f t="shared" si="5"/>
        <v>A</v>
      </c>
      <c r="K147" s="26">
        <f ca="1">VLOOKUP(F147,OFFSET(Hodnoc!$A$1:$C$28,0,IF(I147="Hory",0,IF(I147="Ledy",3,IF(I147="Písek",6,IF(I147="Skalky",9,IF(I147="Boulder",12,"chyba")))))),IF(J147="A",2,3),0)*VLOOKUP(G147,Hodnoc!$P$1:$Q$11,2,0)</f>
        <v>15</v>
      </c>
    </row>
    <row r="148" spans="1:11" ht="12.75">
      <c r="A148" s="22">
        <v>147</v>
      </c>
      <c r="B148" s="23">
        <v>39974</v>
      </c>
      <c r="C148" s="23" t="s">
        <v>203</v>
      </c>
      <c r="D148" s="23" t="s">
        <v>204</v>
      </c>
      <c r="E148" s="22" t="s">
        <v>206</v>
      </c>
      <c r="F148" s="24" t="s">
        <v>125</v>
      </c>
      <c r="G148" s="25" t="s">
        <v>63</v>
      </c>
      <c r="H148" s="25" t="s">
        <v>106</v>
      </c>
      <c r="I148" s="25" t="s">
        <v>64</v>
      </c>
      <c r="J148" s="25" t="str">
        <f t="shared" si="5"/>
        <v>A</v>
      </c>
      <c r="K148" s="26">
        <f ca="1">VLOOKUP(F148,OFFSET(Hodnoc!$A$1:$C$28,0,IF(I148="Hory",0,IF(I148="Ledy",3,IF(I148="Písek",6,IF(I148="Skalky",9,IF(I148="Boulder",12,"chyba")))))),IF(J148="A",2,3),0)*VLOOKUP(G148,Hodnoc!$P$1:$Q$11,2,0)</f>
        <v>11</v>
      </c>
    </row>
    <row r="149" spans="1:11" ht="12.75">
      <c r="A149" s="22">
        <v>148</v>
      </c>
      <c r="B149" s="23">
        <v>39974</v>
      </c>
      <c r="C149" s="23" t="s">
        <v>203</v>
      </c>
      <c r="D149" s="23" t="s">
        <v>207</v>
      </c>
      <c r="E149" s="22" t="s">
        <v>208</v>
      </c>
      <c r="F149" s="24" t="s">
        <v>166</v>
      </c>
      <c r="G149" s="25" t="s">
        <v>63</v>
      </c>
      <c r="H149" s="25" t="s">
        <v>106</v>
      </c>
      <c r="I149" s="25" t="s">
        <v>64</v>
      </c>
      <c r="J149" s="25" t="str">
        <f t="shared" si="5"/>
        <v>A</v>
      </c>
      <c r="K149" s="26">
        <f ca="1">VLOOKUP(F149,OFFSET(Hodnoc!$A$1:$C$28,0,IF(I149="Hory",0,IF(I149="Ledy",3,IF(I149="Písek",6,IF(I149="Skalky",9,IF(I149="Boulder",12,"chyba")))))),IF(J149="A",2,3),0)*VLOOKUP(G149,Hodnoc!$P$1:$Q$11,2,0)</f>
        <v>15</v>
      </c>
    </row>
    <row r="150" spans="1:11" ht="12.75">
      <c r="A150" s="22">
        <v>149</v>
      </c>
      <c r="B150" s="23">
        <v>39974</v>
      </c>
      <c r="C150" s="23" t="s">
        <v>203</v>
      </c>
      <c r="D150" s="23" t="s">
        <v>207</v>
      </c>
      <c r="E150" s="22" t="s">
        <v>497</v>
      </c>
      <c r="F150" s="24" t="s">
        <v>125</v>
      </c>
      <c r="G150" s="25" t="s">
        <v>63</v>
      </c>
      <c r="H150" s="25" t="s">
        <v>106</v>
      </c>
      <c r="I150" s="25" t="s">
        <v>64</v>
      </c>
      <c r="J150" s="25" t="str">
        <f t="shared" si="5"/>
        <v>A</v>
      </c>
      <c r="K150" s="26">
        <f ca="1">VLOOKUP(F150,OFFSET(Hodnoc!$A$1:$C$28,0,IF(I150="Hory",0,IF(I150="Ledy",3,IF(I150="Písek",6,IF(I150="Skalky",9,IF(I150="Boulder",12,"chyba")))))),IF(J150="A",2,3),0)*VLOOKUP(G150,Hodnoc!$P$1:$Q$11,2,0)</f>
        <v>11</v>
      </c>
    </row>
    <row r="151" spans="1:11" ht="12.75">
      <c r="A151" s="22">
        <v>150</v>
      </c>
      <c r="B151" s="23">
        <v>39977</v>
      </c>
      <c r="C151" s="23" t="s">
        <v>538</v>
      </c>
      <c r="D151" s="23" t="s">
        <v>557</v>
      </c>
      <c r="E151" s="22" t="s">
        <v>541</v>
      </c>
      <c r="F151" s="24">
        <v>4</v>
      </c>
      <c r="G151" s="25" t="s">
        <v>63</v>
      </c>
      <c r="H151" s="25" t="s">
        <v>106</v>
      </c>
      <c r="I151" s="25" t="s">
        <v>64</v>
      </c>
      <c r="J151" s="25" t="str">
        <f t="shared" si="5"/>
        <v>A</v>
      </c>
      <c r="K151" s="26">
        <f ca="1">VLOOKUP(F151,OFFSET(Hodnoc!$A$1:$C$28,0,IF(I151="Hory",0,IF(I151="Ledy",3,IF(I151="Písek",6,IF(I151="Skalky",9,IF(I151="Boulder",12,"chyba")))))),IF(J151="A",2,3),0)*VLOOKUP(G151,Hodnoc!$P$1:$Q$11,2,0)</f>
        <v>6</v>
      </c>
    </row>
    <row r="152" spans="1:11" ht="12.75">
      <c r="A152" s="22">
        <v>151</v>
      </c>
      <c r="B152" s="23">
        <v>39977</v>
      </c>
      <c r="C152" s="23" t="s">
        <v>538</v>
      </c>
      <c r="D152" s="23" t="s">
        <v>557</v>
      </c>
      <c r="E152" s="22" t="s">
        <v>558</v>
      </c>
      <c r="F152" s="24" t="s">
        <v>166</v>
      </c>
      <c r="G152" s="25" t="s">
        <v>63</v>
      </c>
      <c r="H152" s="25" t="s">
        <v>106</v>
      </c>
      <c r="I152" s="25" t="s">
        <v>64</v>
      </c>
      <c r="J152" s="25" t="str">
        <f t="shared" si="5"/>
        <v>A</v>
      </c>
      <c r="K152" s="26">
        <f ca="1">VLOOKUP(F152,OFFSET(Hodnoc!$A$1:$C$28,0,IF(I152="Hory",0,IF(I152="Ledy",3,IF(I152="Písek",6,IF(I152="Skalky",9,IF(I152="Boulder",12,"chyba")))))),IF(J152="A",2,3),0)*VLOOKUP(G152,Hodnoc!$P$1:$Q$11,2,0)</f>
        <v>15</v>
      </c>
    </row>
    <row r="153" spans="1:11" ht="12.75">
      <c r="A153" s="22">
        <v>152</v>
      </c>
      <c r="B153" s="23">
        <v>39977</v>
      </c>
      <c r="C153" s="23" t="s">
        <v>538</v>
      </c>
      <c r="D153" s="23" t="s">
        <v>557</v>
      </c>
      <c r="E153" s="22" t="s">
        <v>542</v>
      </c>
      <c r="F153" s="24" t="s">
        <v>196</v>
      </c>
      <c r="G153" s="25" t="s">
        <v>63</v>
      </c>
      <c r="H153" s="25" t="s">
        <v>106</v>
      </c>
      <c r="I153" s="25" t="s">
        <v>64</v>
      </c>
      <c r="J153" s="25" t="str">
        <f t="shared" si="5"/>
        <v>A</v>
      </c>
      <c r="K153" s="26">
        <f ca="1">VLOOKUP(F153,OFFSET(Hodnoc!$A$1:$C$28,0,IF(I153="Hory",0,IF(I153="Ledy",3,IF(I153="Písek",6,IF(I153="Skalky",9,IF(I153="Boulder",12,"chyba")))))),IF(J153="A",2,3),0)*VLOOKUP(G153,Hodnoc!$P$1:$Q$11,2,0)</f>
        <v>20</v>
      </c>
    </row>
    <row r="154" spans="1:11" ht="12.75">
      <c r="A154" s="22">
        <v>153</v>
      </c>
      <c r="B154" s="23">
        <v>39977</v>
      </c>
      <c r="C154" s="23" t="s">
        <v>538</v>
      </c>
      <c r="D154" s="23" t="s">
        <v>559</v>
      </c>
      <c r="E154" s="22" t="s">
        <v>544</v>
      </c>
      <c r="F154" s="24" t="s">
        <v>166</v>
      </c>
      <c r="G154" s="25" t="s">
        <v>63</v>
      </c>
      <c r="H154" s="25" t="s">
        <v>106</v>
      </c>
      <c r="I154" s="25" t="s">
        <v>64</v>
      </c>
      <c r="J154" s="25" t="str">
        <f t="shared" si="5"/>
        <v>A</v>
      </c>
      <c r="K154" s="26">
        <f ca="1">VLOOKUP(F154,OFFSET(Hodnoc!$A$1:$C$28,0,IF(I154="Hory",0,IF(I154="Ledy",3,IF(I154="Písek",6,IF(I154="Skalky",9,IF(I154="Boulder",12,"chyba")))))),IF(J154="A",2,3),0)*VLOOKUP(G154,Hodnoc!$P$1:$Q$11,2,0)</f>
        <v>15</v>
      </c>
    </row>
    <row r="155" spans="1:11" ht="12.75">
      <c r="A155" s="22">
        <v>154</v>
      </c>
      <c r="B155" s="23">
        <v>39977</v>
      </c>
      <c r="C155" s="23" t="s">
        <v>538</v>
      </c>
      <c r="D155" s="23" t="s">
        <v>559</v>
      </c>
      <c r="E155" s="22" t="s">
        <v>560</v>
      </c>
      <c r="F155" s="24" t="s">
        <v>166</v>
      </c>
      <c r="G155" s="25" t="s">
        <v>63</v>
      </c>
      <c r="H155" s="25" t="s">
        <v>106</v>
      </c>
      <c r="I155" s="25" t="s">
        <v>64</v>
      </c>
      <c r="J155" s="25" t="str">
        <f t="shared" si="5"/>
        <v>A</v>
      </c>
      <c r="K155" s="26">
        <f ca="1">VLOOKUP(F155,OFFSET(Hodnoc!$A$1:$C$28,0,IF(I155="Hory",0,IF(I155="Ledy",3,IF(I155="Písek",6,IF(I155="Skalky",9,IF(I155="Boulder",12,"chyba")))))),IF(J155="A",2,3),0)*VLOOKUP(G155,Hodnoc!$P$1:$Q$11,2,0)</f>
        <v>15</v>
      </c>
    </row>
    <row r="156" spans="1:11" ht="12.75">
      <c r="A156" s="22">
        <v>155</v>
      </c>
      <c r="B156" s="23">
        <v>39977</v>
      </c>
      <c r="C156" s="23" t="s">
        <v>538</v>
      </c>
      <c r="D156" s="23" t="s">
        <v>559</v>
      </c>
      <c r="E156" s="22" t="s">
        <v>561</v>
      </c>
      <c r="F156" s="24" t="s">
        <v>122</v>
      </c>
      <c r="G156" s="25" t="s">
        <v>63</v>
      </c>
      <c r="H156" s="25" t="s">
        <v>106</v>
      </c>
      <c r="I156" s="25" t="s">
        <v>64</v>
      </c>
      <c r="J156" s="25" t="str">
        <f t="shared" si="5"/>
        <v>A</v>
      </c>
      <c r="K156" s="26">
        <f ca="1">VLOOKUP(F156,OFFSET(Hodnoc!$A$1:$C$28,0,IF(I156="Hory",0,IF(I156="Ledy",3,IF(I156="Písek",6,IF(I156="Skalky",9,IF(I156="Boulder",12,"chyba")))))),IF(J156="A",2,3),0)*VLOOKUP(G156,Hodnoc!$P$1:$Q$11,2,0)</f>
        <v>9</v>
      </c>
    </row>
    <row r="157" spans="1:11" ht="12.75">
      <c r="A157" s="22">
        <v>156</v>
      </c>
      <c r="B157" s="23">
        <v>39977</v>
      </c>
      <c r="C157" s="23" t="s">
        <v>538</v>
      </c>
      <c r="D157" s="23" t="s">
        <v>559</v>
      </c>
      <c r="E157" s="22" t="s">
        <v>562</v>
      </c>
      <c r="F157" s="24" t="s">
        <v>122</v>
      </c>
      <c r="G157" s="25" t="s">
        <v>63</v>
      </c>
      <c r="H157" s="25" t="s">
        <v>106</v>
      </c>
      <c r="I157" s="25" t="s">
        <v>64</v>
      </c>
      <c r="J157" s="25" t="str">
        <f t="shared" si="5"/>
        <v>A</v>
      </c>
      <c r="K157" s="26">
        <f ca="1">VLOOKUP(F157,OFFSET(Hodnoc!$A$1:$C$28,0,IF(I157="Hory",0,IF(I157="Ledy",3,IF(I157="Písek",6,IF(I157="Skalky",9,IF(I157="Boulder",12,"chyba")))))),IF(J157="A",2,3),0)*VLOOKUP(G157,Hodnoc!$P$1:$Q$11,2,0)</f>
        <v>9</v>
      </c>
    </row>
    <row r="158" spans="1:11" ht="12.75">
      <c r="A158" s="22">
        <v>157</v>
      </c>
      <c r="B158" s="23">
        <v>39977</v>
      </c>
      <c r="C158" s="23" t="s">
        <v>538</v>
      </c>
      <c r="D158" s="23" t="s">
        <v>559</v>
      </c>
      <c r="E158" s="22" t="s">
        <v>563</v>
      </c>
      <c r="F158" s="24" t="s">
        <v>125</v>
      </c>
      <c r="G158" s="25" t="s">
        <v>63</v>
      </c>
      <c r="H158" s="25" t="s">
        <v>106</v>
      </c>
      <c r="I158" s="25" t="s">
        <v>64</v>
      </c>
      <c r="J158" s="25" t="str">
        <f t="shared" si="5"/>
        <v>A</v>
      </c>
      <c r="K158" s="26">
        <f ca="1">VLOOKUP(F158,OFFSET(Hodnoc!$A$1:$C$28,0,IF(I158="Hory",0,IF(I158="Ledy",3,IF(I158="Písek",6,IF(I158="Skalky",9,IF(I158="Boulder",12,"chyba")))))),IF(J158="A",2,3),0)*VLOOKUP(G158,Hodnoc!$P$1:$Q$11,2,0)</f>
        <v>11</v>
      </c>
    </row>
    <row r="159" spans="1:11" ht="12.75">
      <c r="A159" s="22">
        <v>158</v>
      </c>
      <c r="B159" s="23">
        <v>39982</v>
      </c>
      <c r="C159" s="23" t="s">
        <v>142</v>
      </c>
      <c r="D159" s="23" t="s">
        <v>209</v>
      </c>
      <c r="E159" s="22" t="s">
        <v>317</v>
      </c>
      <c r="F159" s="24" t="s">
        <v>76</v>
      </c>
      <c r="G159" s="25" t="s">
        <v>92</v>
      </c>
      <c r="H159" s="25" t="s">
        <v>106</v>
      </c>
      <c r="I159" s="25" t="s">
        <v>9</v>
      </c>
      <c r="J159" s="25" t="str">
        <f t="shared" si="5"/>
        <v>B</v>
      </c>
      <c r="K159" s="26">
        <f ca="1">VLOOKUP(F159,OFFSET(Hodnoc!$A$1:$C$28,0,IF(I159="Hory",0,IF(I159="Ledy",3,IF(I159="Písek",6,IF(I159="Skalky",9,IF(I159="Boulder",12,"chyba")))))),IF(J159="A",2,3),0)*VLOOKUP(G159,Hodnoc!$P$1:$Q$11,2,0)</f>
        <v>12</v>
      </c>
    </row>
    <row r="160" spans="1:11" ht="12.75">
      <c r="A160" s="22">
        <v>159</v>
      </c>
      <c r="B160" s="23">
        <v>39982</v>
      </c>
      <c r="C160" s="23" t="s">
        <v>142</v>
      </c>
      <c r="D160" s="23" t="s">
        <v>209</v>
      </c>
      <c r="E160" s="22" t="s">
        <v>317</v>
      </c>
      <c r="F160" s="24" t="s">
        <v>76</v>
      </c>
      <c r="G160" s="25" t="s">
        <v>40</v>
      </c>
      <c r="H160" s="25" t="s">
        <v>106</v>
      </c>
      <c r="I160" s="25" t="s">
        <v>9</v>
      </c>
      <c r="J160" s="25" t="str">
        <f t="shared" si="5"/>
        <v>A</v>
      </c>
      <c r="K160" s="26">
        <f ca="1">VLOOKUP(F160,OFFSET(Hodnoc!$A$1:$C$28,0,IF(I160="Hory",0,IF(I160="Ledy",3,IF(I160="Písek",6,IF(I160="Skalky",9,IF(I160="Boulder",12,"chyba")))))),IF(J160="A",2,3),0)*VLOOKUP(G160,Hodnoc!$P$1:$Q$11,2,0)</f>
        <v>37.5</v>
      </c>
    </row>
    <row r="161" spans="1:11" ht="12.75">
      <c r="A161" s="22">
        <v>160</v>
      </c>
      <c r="B161" s="23">
        <v>39982</v>
      </c>
      <c r="C161" s="23" t="s">
        <v>142</v>
      </c>
      <c r="D161" s="23" t="s">
        <v>128</v>
      </c>
      <c r="E161" s="22" t="s">
        <v>449</v>
      </c>
      <c r="F161" s="24">
        <v>4</v>
      </c>
      <c r="G161" s="25" t="s">
        <v>38</v>
      </c>
      <c r="H161" s="25" t="s">
        <v>106</v>
      </c>
      <c r="I161" s="25" t="s">
        <v>9</v>
      </c>
      <c r="J161" s="25" t="str">
        <f t="shared" si="5"/>
        <v>A</v>
      </c>
      <c r="K161" s="26">
        <f ca="1">VLOOKUP(F161,OFFSET(Hodnoc!$A$1:$C$28,0,IF(I161="Hory",0,IF(I161="Ledy",3,IF(I161="Písek",6,IF(I161="Skalky",9,IF(I161="Boulder",12,"chyba")))))),IF(J161="A",2,3),0)*VLOOKUP(G161,Hodnoc!$P$1:$Q$11,2,0)</f>
        <v>10.8</v>
      </c>
    </row>
    <row r="162" spans="1:11" ht="12.75">
      <c r="A162" s="22">
        <v>161</v>
      </c>
      <c r="B162" s="23">
        <v>39982</v>
      </c>
      <c r="C162" s="23" t="s">
        <v>142</v>
      </c>
      <c r="D162" s="23" t="s">
        <v>213</v>
      </c>
      <c r="E162" s="22" t="s">
        <v>564</v>
      </c>
      <c r="F162" s="24" t="s">
        <v>75</v>
      </c>
      <c r="G162" s="25" t="s">
        <v>39</v>
      </c>
      <c r="H162" s="25" t="s">
        <v>106</v>
      </c>
      <c r="I162" s="25" t="s">
        <v>9</v>
      </c>
      <c r="J162" s="25" t="str">
        <f t="shared" si="5"/>
        <v>A</v>
      </c>
      <c r="K162" s="26">
        <f ca="1">VLOOKUP(F162,OFFSET(Hodnoc!$A$1:$C$28,0,IF(I162="Hory",0,IF(I162="Ledy",3,IF(I162="Písek",6,IF(I162="Skalky",9,IF(I162="Boulder",12,"chyba")))))),IF(J162="A",2,3),0)*VLOOKUP(G162,Hodnoc!$P$1:$Q$11,2,0)</f>
        <v>31.5</v>
      </c>
    </row>
    <row r="163" spans="1:11" ht="12.75">
      <c r="A163" s="22">
        <v>162</v>
      </c>
      <c r="B163" s="23">
        <v>39982</v>
      </c>
      <c r="C163" s="23" t="s">
        <v>142</v>
      </c>
      <c r="D163" s="23" t="s">
        <v>213</v>
      </c>
      <c r="E163" s="22" t="s">
        <v>215</v>
      </c>
      <c r="F163" s="24" t="s">
        <v>76</v>
      </c>
      <c r="G163" s="25" t="s">
        <v>40</v>
      </c>
      <c r="H163" s="25" t="s">
        <v>106</v>
      </c>
      <c r="I163" s="25" t="s">
        <v>9</v>
      </c>
      <c r="J163" s="25" t="str">
        <f t="shared" si="5"/>
        <v>A</v>
      </c>
      <c r="K163" s="26">
        <f ca="1">VLOOKUP(F163,OFFSET(Hodnoc!$A$1:$C$28,0,IF(I163="Hory",0,IF(I163="Ledy",3,IF(I163="Písek",6,IF(I163="Skalky",9,IF(I163="Boulder",12,"chyba")))))),IF(J163="A",2,3),0)*VLOOKUP(G163,Hodnoc!$P$1:$Q$11,2,0)</f>
        <v>37.5</v>
      </c>
    </row>
    <row r="164" spans="1:11" ht="12.75">
      <c r="A164" s="22">
        <v>163</v>
      </c>
      <c r="B164" s="23">
        <v>39984</v>
      </c>
      <c r="C164" s="23" t="s">
        <v>538</v>
      </c>
      <c r="D164" s="23" t="s">
        <v>559</v>
      </c>
      <c r="E164" s="22" t="s">
        <v>544</v>
      </c>
      <c r="F164" s="24" t="s">
        <v>166</v>
      </c>
      <c r="G164" s="25" t="s">
        <v>63</v>
      </c>
      <c r="H164" s="25" t="s">
        <v>106</v>
      </c>
      <c r="I164" s="25" t="s">
        <v>64</v>
      </c>
      <c r="J164" s="25" t="str">
        <f t="shared" si="5"/>
        <v>A</v>
      </c>
      <c r="K164" s="26">
        <f ca="1">VLOOKUP(F164,OFFSET(Hodnoc!$A$1:$C$28,0,IF(I164="Hory",0,IF(I164="Ledy",3,IF(I164="Písek",6,IF(I164="Skalky",9,IF(I164="Boulder",12,"chyba")))))),IF(J164="A",2,3),0)*VLOOKUP(G164,Hodnoc!$P$1:$Q$11,2,0)</f>
        <v>15</v>
      </c>
    </row>
    <row r="165" spans="1:11" ht="12.75">
      <c r="A165" s="22">
        <v>164</v>
      </c>
      <c r="B165" s="23">
        <v>39984</v>
      </c>
      <c r="C165" s="23" t="s">
        <v>538</v>
      </c>
      <c r="D165" s="23" t="s">
        <v>559</v>
      </c>
      <c r="E165" s="22" t="s">
        <v>561</v>
      </c>
      <c r="F165" s="24" t="s">
        <v>122</v>
      </c>
      <c r="G165" s="25" t="s">
        <v>63</v>
      </c>
      <c r="H165" s="25" t="s">
        <v>106</v>
      </c>
      <c r="I165" s="25" t="s">
        <v>64</v>
      </c>
      <c r="J165" s="25" t="str">
        <f t="shared" si="5"/>
        <v>A</v>
      </c>
      <c r="K165" s="26">
        <f ca="1">VLOOKUP(F165,OFFSET(Hodnoc!$A$1:$C$28,0,IF(I165="Hory",0,IF(I165="Ledy",3,IF(I165="Písek",6,IF(I165="Skalky",9,IF(I165="Boulder",12,"chyba")))))),IF(J165="A",2,3),0)*VLOOKUP(G165,Hodnoc!$P$1:$Q$11,2,0)</f>
        <v>9</v>
      </c>
    </row>
    <row r="166" spans="1:11" ht="12.75">
      <c r="A166" s="22">
        <v>165</v>
      </c>
      <c r="B166" s="23">
        <v>39984</v>
      </c>
      <c r="C166" s="23" t="s">
        <v>538</v>
      </c>
      <c r="D166" s="23" t="s">
        <v>559</v>
      </c>
      <c r="E166" s="22" t="s">
        <v>562</v>
      </c>
      <c r="F166" s="24" t="s">
        <v>122</v>
      </c>
      <c r="G166" s="25" t="s">
        <v>63</v>
      </c>
      <c r="H166" s="25" t="s">
        <v>106</v>
      </c>
      <c r="I166" s="25" t="s">
        <v>64</v>
      </c>
      <c r="J166" s="25" t="str">
        <f t="shared" si="5"/>
        <v>A</v>
      </c>
      <c r="K166" s="26">
        <f ca="1">VLOOKUP(F166,OFFSET(Hodnoc!$A$1:$C$28,0,IF(I166="Hory",0,IF(I166="Ledy",3,IF(I166="Písek",6,IF(I166="Skalky",9,IF(I166="Boulder",12,"chyba")))))),IF(J166="A",2,3),0)*VLOOKUP(G166,Hodnoc!$P$1:$Q$11,2,0)</f>
        <v>9</v>
      </c>
    </row>
    <row r="167" spans="1:11" ht="12.75">
      <c r="A167" s="22">
        <v>166</v>
      </c>
      <c r="B167" s="23">
        <v>39984</v>
      </c>
      <c r="C167" s="23" t="s">
        <v>538</v>
      </c>
      <c r="D167" s="23" t="s">
        <v>559</v>
      </c>
      <c r="E167" s="22" t="s">
        <v>545</v>
      </c>
      <c r="F167" s="24" t="s">
        <v>196</v>
      </c>
      <c r="G167" s="25" t="s">
        <v>63</v>
      </c>
      <c r="H167" s="25" t="s">
        <v>106</v>
      </c>
      <c r="I167" s="25" t="s">
        <v>64</v>
      </c>
      <c r="J167" s="25" t="str">
        <f t="shared" si="5"/>
        <v>A</v>
      </c>
      <c r="K167" s="26">
        <f ca="1">VLOOKUP(F167,OFFSET(Hodnoc!$A$1:$C$28,0,IF(I167="Hory",0,IF(I167="Ledy",3,IF(I167="Písek",6,IF(I167="Skalky",9,IF(I167="Boulder",12,"chyba")))))),IF(J167="A",2,3),0)*VLOOKUP(G167,Hodnoc!$P$1:$Q$11,2,0)</f>
        <v>20</v>
      </c>
    </row>
    <row r="168" spans="1:11" ht="12.75">
      <c r="A168" s="22">
        <v>167</v>
      </c>
      <c r="B168" s="23">
        <v>39984</v>
      </c>
      <c r="C168" s="23" t="s">
        <v>538</v>
      </c>
      <c r="D168" s="23" t="s">
        <v>559</v>
      </c>
      <c r="E168" s="22" t="s">
        <v>565</v>
      </c>
      <c r="F168" s="24" t="s">
        <v>566</v>
      </c>
      <c r="G168" s="25" t="s">
        <v>63</v>
      </c>
      <c r="H168" s="25" t="s">
        <v>106</v>
      </c>
      <c r="I168" s="25" t="s">
        <v>64</v>
      </c>
      <c r="J168" s="25" t="str">
        <f t="shared" si="5"/>
        <v>A</v>
      </c>
      <c r="K168" s="26">
        <f ca="1">VLOOKUP(F168,OFFSET(Hodnoc!$A$1:$C$28,0,IF(I168="Hory",0,IF(I168="Ledy",3,IF(I168="Písek",6,IF(I168="Skalky",9,IF(I168="Boulder",12,"chyba")))))),IF(J168="A",2,3),0)*VLOOKUP(G168,Hodnoc!$P$1:$Q$11,2,0)</f>
        <v>30</v>
      </c>
    </row>
    <row r="169" spans="1:11" ht="12.75">
      <c r="A169" s="22">
        <v>168</v>
      </c>
      <c r="B169" s="23">
        <v>39924</v>
      </c>
      <c r="C169" s="23" t="s">
        <v>227</v>
      </c>
      <c r="D169" s="23" t="s">
        <v>311</v>
      </c>
      <c r="E169" s="22" t="s">
        <v>312</v>
      </c>
      <c r="F169" s="24">
        <v>4</v>
      </c>
      <c r="G169" s="25" t="s">
        <v>39</v>
      </c>
      <c r="H169" s="25" t="s">
        <v>106</v>
      </c>
      <c r="I169" s="25" t="s">
        <v>9</v>
      </c>
      <c r="J169" s="25" t="str">
        <f t="shared" si="5"/>
        <v>A</v>
      </c>
      <c r="K169" s="26">
        <f ca="1">VLOOKUP(F169,OFFSET(Hodnoc!$A$1:$C$28,0,IF(I169="Hory",0,IF(I169="Ledy",3,IF(I169="Písek",6,IF(I169="Skalky",9,IF(I169="Boulder",12,"chyba")))))),IF(J169="A",2,3),0)*VLOOKUP(G169,Hodnoc!$P$1:$Q$11,2,0)</f>
        <v>9</v>
      </c>
    </row>
    <row r="170" spans="1:11" ht="12.75">
      <c r="A170" s="22">
        <v>169</v>
      </c>
      <c r="B170" s="23">
        <v>39924</v>
      </c>
      <c r="C170" s="23" t="s">
        <v>227</v>
      </c>
      <c r="D170" s="23" t="s">
        <v>311</v>
      </c>
      <c r="E170" s="22" t="s">
        <v>567</v>
      </c>
      <c r="F170" s="24" t="s">
        <v>74</v>
      </c>
      <c r="G170" s="25" t="s">
        <v>39</v>
      </c>
      <c r="H170" s="25" t="s">
        <v>106</v>
      </c>
      <c r="I170" s="25" t="s">
        <v>9</v>
      </c>
      <c r="J170" s="25" t="str">
        <f t="shared" si="5"/>
        <v>A</v>
      </c>
      <c r="K170" s="26">
        <f ca="1">VLOOKUP(F170,OFFSET(Hodnoc!$A$1:$C$28,0,IF(I170="Hory",0,IF(I170="Ledy",3,IF(I170="Písek",6,IF(I170="Skalky",9,IF(I170="Boulder",12,"chyba")))))),IF(J170="A",2,3),0)*VLOOKUP(G170,Hodnoc!$P$1:$Q$11,2,0)</f>
        <v>24</v>
      </c>
    </row>
    <row r="171" spans="1:11" ht="12.75">
      <c r="A171" s="22">
        <v>170</v>
      </c>
      <c r="B171" s="23">
        <v>39924</v>
      </c>
      <c r="C171" s="23" t="s">
        <v>227</v>
      </c>
      <c r="D171" s="23" t="s">
        <v>311</v>
      </c>
      <c r="E171" s="22" t="s">
        <v>315</v>
      </c>
      <c r="F171" s="24">
        <v>5</v>
      </c>
      <c r="G171" s="25" t="s">
        <v>40</v>
      </c>
      <c r="H171" s="25" t="s">
        <v>106</v>
      </c>
      <c r="I171" s="25" t="s">
        <v>9</v>
      </c>
      <c r="J171" s="25" t="str">
        <f t="shared" si="5"/>
        <v>A</v>
      </c>
      <c r="K171" s="26">
        <f ca="1">VLOOKUP(F171,OFFSET(Hodnoc!$A$1:$C$28,0,IF(I171="Hory",0,IF(I171="Ledy",3,IF(I171="Písek",6,IF(I171="Skalky",9,IF(I171="Boulder",12,"chyba")))))),IF(J171="A",2,3),0)*VLOOKUP(G171,Hodnoc!$P$1:$Q$11,2,0)</f>
        <v>16.5</v>
      </c>
    </row>
    <row r="172" spans="1:11" ht="12.75">
      <c r="A172" s="22">
        <v>171</v>
      </c>
      <c r="B172" s="23">
        <v>39924</v>
      </c>
      <c r="C172" s="23" t="s">
        <v>227</v>
      </c>
      <c r="D172" s="23" t="s">
        <v>311</v>
      </c>
      <c r="E172" s="22" t="s">
        <v>511</v>
      </c>
      <c r="F172" s="24" t="s">
        <v>74</v>
      </c>
      <c r="G172" s="25" t="s">
        <v>39</v>
      </c>
      <c r="H172" s="25" t="s">
        <v>106</v>
      </c>
      <c r="I172" s="25" t="s">
        <v>9</v>
      </c>
      <c r="J172" s="25" t="str">
        <f t="shared" si="5"/>
        <v>A</v>
      </c>
      <c r="K172" s="26">
        <f ca="1">VLOOKUP(F172,OFFSET(Hodnoc!$A$1:$C$28,0,IF(I172="Hory",0,IF(I172="Ledy",3,IF(I172="Písek",6,IF(I172="Skalky",9,IF(I172="Boulder",12,"chyba")))))),IF(J172="A",2,3),0)*VLOOKUP(G172,Hodnoc!$P$1:$Q$11,2,0)</f>
        <v>24</v>
      </c>
    </row>
    <row r="173" spans="1:11" ht="12.75">
      <c r="A173" s="22">
        <v>172</v>
      </c>
      <c r="B173" s="23">
        <v>40006</v>
      </c>
      <c r="C173" s="23" t="s">
        <v>612</v>
      </c>
      <c r="D173" s="23"/>
      <c r="E173" s="22" t="s">
        <v>626</v>
      </c>
      <c r="F173" s="24">
        <v>6</v>
      </c>
      <c r="G173" s="25" t="s">
        <v>38</v>
      </c>
      <c r="H173" s="25" t="s">
        <v>106</v>
      </c>
      <c r="I173" s="25" t="s">
        <v>9</v>
      </c>
      <c r="J173" s="25" t="str">
        <f aca="true" t="shared" si="6" ref="J173:J203">IF(OR(G173="TR",G173="TRO"),"B","A")</f>
        <v>A</v>
      </c>
      <c r="K173" s="26">
        <f ca="1">VLOOKUP(F173,OFFSET(Hodnoc!$A$1:$C$28,0,IF(I173="Hory",0,IF(I173="Ledy",3,IF(I173="Písek",6,IF(I173="Skalky",9,IF(I173="Boulder",12,"chyba")))))),IF(J173="A",2,3),0)*VLOOKUP(G173,Hodnoc!$P$1:$Q$11,2,0)</f>
        <v>32.4</v>
      </c>
    </row>
    <row r="174" spans="1:11" ht="12.75">
      <c r="A174" s="22">
        <v>173</v>
      </c>
      <c r="B174" s="23">
        <v>40006</v>
      </c>
      <c r="C174" s="23" t="s">
        <v>612</v>
      </c>
      <c r="D174" s="23"/>
      <c r="E174" s="22" t="s">
        <v>627</v>
      </c>
      <c r="F174" s="24" t="s">
        <v>74</v>
      </c>
      <c r="G174" s="25" t="s">
        <v>38</v>
      </c>
      <c r="H174" s="25" t="s">
        <v>106</v>
      </c>
      <c r="I174" s="25" t="s">
        <v>9</v>
      </c>
      <c r="J174" s="25" t="str">
        <f t="shared" si="6"/>
        <v>A</v>
      </c>
      <c r="K174" s="26">
        <f ca="1">VLOOKUP(F174,OFFSET(Hodnoc!$A$1:$C$28,0,IF(I174="Hory",0,IF(I174="Ledy",3,IF(I174="Písek",6,IF(I174="Skalky",9,IF(I174="Boulder",12,"chyba")))))),IF(J174="A",2,3),0)*VLOOKUP(G174,Hodnoc!$P$1:$Q$11,2,0)</f>
        <v>28.8</v>
      </c>
    </row>
    <row r="175" spans="1:11" ht="12.75">
      <c r="A175" s="22">
        <v>174</v>
      </c>
      <c r="B175" s="23">
        <v>40006</v>
      </c>
      <c r="C175" s="23" t="s">
        <v>612</v>
      </c>
      <c r="D175" s="23"/>
      <c r="E175" s="22" t="s">
        <v>628</v>
      </c>
      <c r="F175" s="24" t="s">
        <v>76</v>
      </c>
      <c r="G175" s="25" t="s">
        <v>38</v>
      </c>
      <c r="H175" s="25" t="s">
        <v>106</v>
      </c>
      <c r="I175" s="25" t="s">
        <v>9</v>
      </c>
      <c r="J175" s="25" t="str">
        <f t="shared" si="6"/>
        <v>A</v>
      </c>
      <c r="K175" s="26">
        <f ca="1">VLOOKUP(F175,OFFSET(Hodnoc!$A$1:$C$28,0,IF(I175="Hory",0,IF(I175="Ledy",3,IF(I175="Písek",6,IF(I175="Skalky",9,IF(I175="Boulder",12,"chyba")))))),IF(J175="A",2,3),0)*VLOOKUP(G175,Hodnoc!$P$1:$Q$11,2,0)</f>
        <v>45</v>
      </c>
    </row>
    <row r="176" spans="1:11" ht="12.75">
      <c r="A176" s="22">
        <v>175</v>
      </c>
      <c r="B176" s="23">
        <v>40006</v>
      </c>
      <c r="C176" s="23" t="s">
        <v>612</v>
      </c>
      <c r="D176" s="23"/>
      <c r="E176" s="22" t="s">
        <v>616</v>
      </c>
      <c r="F176" s="24" t="s">
        <v>76</v>
      </c>
      <c r="G176" s="25" t="s">
        <v>38</v>
      </c>
      <c r="H176" s="25" t="s">
        <v>106</v>
      </c>
      <c r="I176" s="25" t="s">
        <v>9</v>
      </c>
      <c r="J176" s="25" t="str">
        <f t="shared" si="6"/>
        <v>A</v>
      </c>
      <c r="K176" s="26">
        <f ca="1">VLOOKUP(F176,OFFSET(Hodnoc!$A$1:$C$28,0,IF(I176="Hory",0,IF(I176="Ledy",3,IF(I176="Písek",6,IF(I176="Skalky",9,IF(I176="Boulder",12,"chyba")))))),IF(J176="A",2,3),0)*VLOOKUP(G176,Hodnoc!$P$1:$Q$11,2,0)</f>
        <v>45</v>
      </c>
    </row>
    <row r="177" spans="1:11" ht="12.75">
      <c r="A177" s="22">
        <v>176</v>
      </c>
      <c r="B177" s="23">
        <v>40006</v>
      </c>
      <c r="C177" s="23" t="s">
        <v>612</v>
      </c>
      <c r="D177" s="23"/>
      <c r="E177" s="22" t="s">
        <v>629</v>
      </c>
      <c r="F177" s="24">
        <v>4</v>
      </c>
      <c r="G177" s="25" t="s">
        <v>38</v>
      </c>
      <c r="H177" s="25" t="s">
        <v>106</v>
      </c>
      <c r="I177" s="25" t="s">
        <v>9</v>
      </c>
      <c r="J177" s="25" t="str">
        <f t="shared" si="6"/>
        <v>A</v>
      </c>
      <c r="K177" s="26">
        <f ca="1">VLOOKUP(F177,OFFSET(Hodnoc!$A$1:$C$28,0,IF(I177="Hory",0,IF(I177="Ledy",3,IF(I177="Písek",6,IF(I177="Skalky",9,IF(I177="Boulder",12,"chyba")))))),IF(J177="A",2,3),0)*VLOOKUP(G177,Hodnoc!$P$1:$Q$11,2,0)</f>
        <v>10.8</v>
      </c>
    </row>
    <row r="178" spans="1:11" ht="12.75">
      <c r="A178" s="22">
        <v>177</v>
      </c>
      <c r="B178" s="23">
        <v>40010</v>
      </c>
      <c r="C178" s="23" t="s">
        <v>142</v>
      </c>
      <c r="D178" s="23"/>
      <c r="E178" s="22" t="s">
        <v>427</v>
      </c>
      <c r="F178" s="24" t="s">
        <v>55</v>
      </c>
      <c r="G178" s="25" t="s">
        <v>39</v>
      </c>
      <c r="H178" s="25" t="s">
        <v>106</v>
      </c>
      <c r="I178" s="25" t="s">
        <v>9</v>
      </c>
      <c r="J178" s="25" t="str">
        <f t="shared" si="6"/>
        <v>A</v>
      </c>
      <c r="K178" s="26">
        <f ca="1">VLOOKUP(F178,OFFSET(Hodnoc!$A$1:$C$28,0,IF(I178="Hory",0,IF(I178="Ledy",3,IF(I178="Písek",6,IF(I178="Skalky",9,IF(I178="Boulder",12,"chyba")))))),IF(J178="A",2,3),0)*VLOOKUP(G178,Hodnoc!$P$1:$Q$11,2,0)</f>
        <v>12</v>
      </c>
    </row>
    <row r="179" spans="1:11" ht="12.75">
      <c r="A179" s="22">
        <v>178</v>
      </c>
      <c r="B179" s="23">
        <v>40010</v>
      </c>
      <c r="C179" s="23" t="s">
        <v>142</v>
      </c>
      <c r="D179" s="23"/>
      <c r="E179" s="22"/>
      <c r="F179" s="24" t="s">
        <v>76</v>
      </c>
      <c r="G179" s="25" t="s">
        <v>5</v>
      </c>
      <c r="H179" s="25" t="s">
        <v>106</v>
      </c>
      <c r="I179" s="25" t="s">
        <v>9</v>
      </c>
      <c r="J179" s="25" t="str">
        <f t="shared" si="6"/>
        <v>B</v>
      </c>
      <c r="K179" s="26">
        <f ca="1">VLOOKUP(F179,OFFSET(Hodnoc!$A$1:$C$28,0,IF(I179="Hory",0,IF(I179="Ledy",3,IF(I179="Písek",6,IF(I179="Skalky",9,IF(I179="Boulder",12,"chyba")))))),IF(J179="A",2,3),0)*VLOOKUP(G179,Hodnoc!$P$1:$Q$11,2,0)</f>
        <v>15.600000000000001</v>
      </c>
    </row>
    <row r="180" spans="1:11" ht="12.75">
      <c r="A180" s="22">
        <v>179</v>
      </c>
      <c r="B180" s="23">
        <v>40013</v>
      </c>
      <c r="C180" s="23" t="s">
        <v>612</v>
      </c>
      <c r="D180" s="23"/>
      <c r="E180" s="22" t="s">
        <v>630</v>
      </c>
      <c r="F180" s="24" t="s">
        <v>75</v>
      </c>
      <c r="G180" s="25" t="s">
        <v>50</v>
      </c>
      <c r="H180" s="25" t="s">
        <v>106</v>
      </c>
      <c r="I180" s="25" t="s">
        <v>9</v>
      </c>
      <c r="J180" s="25" t="str">
        <f t="shared" si="6"/>
        <v>A</v>
      </c>
      <c r="K180" s="26">
        <f ca="1">VLOOKUP(F180,OFFSET(Hodnoc!$A$1:$C$28,0,IF(I180="Hory",0,IF(I180="Ledy",3,IF(I180="Písek",6,IF(I180="Skalky",9,IF(I180="Boulder",12,"chyba")))))),IF(J180="A",2,3),0)*VLOOKUP(G180,Hodnoc!$P$1:$Q$11,2,0)</f>
        <v>21</v>
      </c>
    </row>
    <row r="181" spans="1:11" ht="12.75">
      <c r="A181" s="22">
        <v>180</v>
      </c>
      <c r="B181" s="23">
        <v>40013</v>
      </c>
      <c r="C181" s="23" t="s">
        <v>612</v>
      </c>
      <c r="D181" s="23"/>
      <c r="E181" s="22" t="s">
        <v>630</v>
      </c>
      <c r="F181" s="24" t="s">
        <v>75</v>
      </c>
      <c r="G181" s="25" t="s">
        <v>50</v>
      </c>
      <c r="H181" s="25" t="s">
        <v>106</v>
      </c>
      <c r="I181" s="25" t="s">
        <v>9</v>
      </c>
      <c r="J181" s="25" t="str">
        <f t="shared" si="6"/>
        <v>A</v>
      </c>
      <c r="K181" s="26">
        <f ca="1">VLOOKUP(F181,OFFSET(Hodnoc!$A$1:$C$28,0,IF(I181="Hory",0,IF(I181="Ledy",3,IF(I181="Písek",6,IF(I181="Skalky",9,IF(I181="Boulder",12,"chyba")))))),IF(J181="A",2,3),0)*VLOOKUP(G181,Hodnoc!$P$1:$Q$11,2,0)</f>
        <v>21</v>
      </c>
    </row>
    <row r="182" spans="1:11" ht="12.75">
      <c r="A182" s="22">
        <v>181</v>
      </c>
      <c r="B182" s="23">
        <v>40013</v>
      </c>
      <c r="C182" s="23" t="s">
        <v>612</v>
      </c>
      <c r="D182" s="23"/>
      <c r="E182" s="22" t="s">
        <v>630</v>
      </c>
      <c r="F182" s="24" t="s">
        <v>75</v>
      </c>
      <c r="G182" s="25" t="s">
        <v>40</v>
      </c>
      <c r="H182" s="25" t="s">
        <v>106</v>
      </c>
      <c r="I182" s="25" t="s">
        <v>9</v>
      </c>
      <c r="J182" s="25" t="str">
        <f t="shared" si="6"/>
        <v>A</v>
      </c>
      <c r="K182" s="26">
        <f ca="1">VLOOKUP(F182,OFFSET(Hodnoc!$A$1:$C$28,0,IF(I182="Hory",0,IF(I182="Ledy",3,IF(I182="Písek",6,IF(I182="Skalky",9,IF(I182="Boulder",12,"chyba")))))),IF(J182="A",2,3),0)*VLOOKUP(G182,Hodnoc!$P$1:$Q$11,2,0)</f>
        <v>31.5</v>
      </c>
    </row>
    <row r="183" spans="1:11" ht="12.75">
      <c r="A183" s="22">
        <v>182</v>
      </c>
      <c r="B183" s="23">
        <v>40013</v>
      </c>
      <c r="C183" s="23" t="s">
        <v>612</v>
      </c>
      <c r="D183" s="23"/>
      <c r="E183" s="22" t="s">
        <v>631</v>
      </c>
      <c r="F183" s="24" t="s">
        <v>72</v>
      </c>
      <c r="G183" s="25" t="s">
        <v>38</v>
      </c>
      <c r="H183" s="25" t="s">
        <v>106</v>
      </c>
      <c r="I183" s="25" t="s">
        <v>9</v>
      </c>
      <c r="J183" s="25" t="str">
        <f t="shared" si="6"/>
        <v>A</v>
      </c>
      <c r="K183" s="26">
        <f ca="1">VLOOKUP(F183,OFFSET(Hodnoc!$A$1:$C$28,0,IF(I183="Hory",0,IF(I183="Ledy",3,IF(I183="Písek",6,IF(I183="Skalky",9,IF(I183="Boulder",12,"chyba")))))),IF(J183="A",2,3),0)*VLOOKUP(G183,Hodnoc!$P$1:$Q$11,2,0)</f>
        <v>16.2</v>
      </c>
    </row>
    <row r="184" spans="1:11" ht="12.75">
      <c r="A184" s="22">
        <v>183</v>
      </c>
      <c r="B184" s="23">
        <v>40013</v>
      </c>
      <c r="C184" s="23" t="s">
        <v>612</v>
      </c>
      <c r="D184" s="23"/>
      <c r="E184" s="22" t="s">
        <v>632</v>
      </c>
      <c r="F184" s="24" t="s">
        <v>76</v>
      </c>
      <c r="G184" s="25" t="s">
        <v>39</v>
      </c>
      <c r="H184" s="25" t="s">
        <v>106</v>
      </c>
      <c r="I184" s="25" t="s">
        <v>9</v>
      </c>
      <c r="J184" s="25" t="str">
        <f t="shared" si="6"/>
        <v>A</v>
      </c>
      <c r="K184" s="26">
        <f ca="1">VLOOKUP(F184,OFFSET(Hodnoc!$A$1:$C$28,0,IF(I184="Hory",0,IF(I184="Ledy",3,IF(I184="Písek",6,IF(I184="Skalky",9,IF(I184="Boulder",12,"chyba")))))),IF(J184="A",2,3),0)*VLOOKUP(G184,Hodnoc!$P$1:$Q$11,2,0)</f>
        <v>37.5</v>
      </c>
    </row>
    <row r="185" spans="1:11" ht="12.75">
      <c r="A185" s="22">
        <v>184</v>
      </c>
      <c r="B185" s="23">
        <v>40013</v>
      </c>
      <c r="C185" s="23" t="s">
        <v>612</v>
      </c>
      <c r="D185" s="23"/>
      <c r="E185" s="22" t="s">
        <v>633</v>
      </c>
      <c r="F185" s="24" t="s">
        <v>72</v>
      </c>
      <c r="G185" s="25" t="s">
        <v>38</v>
      </c>
      <c r="H185" s="25" t="s">
        <v>106</v>
      </c>
      <c r="I185" s="25" t="s">
        <v>9</v>
      </c>
      <c r="J185" s="25" t="str">
        <f t="shared" si="6"/>
        <v>A</v>
      </c>
      <c r="K185" s="26">
        <f ca="1">VLOOKUP(F185,OFFSET(Hodnoc!$A$1:$C$28,0,IF(I185="Hory",0,IF(I185="Ledy",3,IF(I185="Písek",6,IF(I185="Skalky",9,IF(I185="Boulder",12,"chyba")))))),IF(J185="A",2,3),0)*VLOOKUP(G185,Hodnoc!$P$1:$Q$11,2,0)</f>
        <v>16.2</v>
      </c>
    </row>
    <row r="186" spans="1:11" ht="12.75">
      <c r="A186" s="22">
        <v>185</v>
      </c>
      <c r="B186" s="23">
        <v>40018</v>
      </c>
      <c r="C186" s="23" t="s">
        <v>227</v>
      </c>
      <c r="D186" s="23"/>
      <c r="E186" s="22" t="s">
        <v>634</v>
      </c>
      <c r="F186" s="24" t="s">
        <v>73</v>
      </c>
      <c r="G186" s="25" t="s">
        <v>39</v>
      </c>
      <c r="H186" s="25" t="s">
        <v>106</v>
      </c>
      <c r="I186" s="25" t="s">
        <v>9</v>
      </c>
      <c r="J186" s="25" t="str">
        <f t="shared" si="6"/>
        <v>A</v>
      </c>
      <c r="K186" s="26">
        <f ca="1">VLOOKUP(F186,OFFSET(Hodnoc!$A$1:$C$28,0,IF(I186="Hory",0,IF(I186="Ledy",3,IF(I186="Písek",6,IF(I186="Skalky",9,IF(I186="Boulder",12,"chyba")))))),IF(J186="A",2,3),0)*VLOOKUP(G186,Hodnoc!$P$1:$Q$11,2,0)</f>
        <v>19.5</v>
      </c>
    </row>
    <row r="187" spans="1:11" ht="12.75">
      <c r="A187" s="22">
        <v>186</v>
      </c>
      <c r="B187" s="23">
        <v>40018</v>
      </c>
      <c r="C187" s="23" t="s">
        <v>227</v>
      </c>
      <c r="D187" s="23"/>
      <c r="E187" s="22" t="s">
        <v>635</v>
      </c>
      <c r="F187" s="24">
        <v>4</v>
      </c>
      <c r="G187" s="25" t="s">
        <v>39</v>
      </c>
      <c r="H187" s="25" t="s">
        <v>106</v>
      </c>
      <c r="I187" s="25" t="s">
        <v>9</v>
      </c>
      <c r="J187" s="25" t="str">
        <f t="shared" si="6"/>
        <v>A</v>
      </c>
      <c r="K187" s="26">
        <f ca="1">VLOOKUP(F187,OFFSET(Hodnoc!$A$1:$C$28,0,IF(I187="Hory",0,IF(I187="Ledy",3,IF(I187="Písek",6,IF(I187="Skalky",9,IF(I187="Boulder",12,"chyba")))))),IF(J187="A",2,3),0)*VLOOKUP(G187,Hodnoc!$P$1:$Q$11,2,0)</f>
        <v>9</v>
      </c>
    </row>
    <row r="188" spans="1:11" ht="12.75">
      <c r="A188" s="22">
        <v>187</v>
      </c>
      <c r="B188" s="23">
        <v>40023</v>
      </c>
      <c r="C188" s="23" t="s">
        <v>198</v>
      </c>
      <c r="D188" s="23" t="s">
        <v>636</v>
      </c>
      <c r="E188" s="22" t="s">
        <v>637</v>
      </c>
      <c r="F188" s="24" t="s">
        <v>73</v>
      </c>
      <c r="G188" s="25" t="s">
        <v>39</v>
      </c>
      <c r="H188" s="25" t="s">
        <v>106</v>
      </c>
      <c r="I188" s="25" t="s">
        <v>9</v>
      </c>
      <c r="J188" s="25" t="str">
        <f t="shared" si="6"/>
        <v>A</v>
      </c>
      <c r="K188" s="26">
        <f ca="1">VLOOKUP(F188,OFFSET(Hodnoc!$A$1:$C$28,0,IF(I188="Hory",0,IF(I188="Ledy",3,IF(I188="Písek",6,IF(I188="Skalky",9,IF(I188="Boulder",12,"chyba")))))),IF(J188="A",2,3),0)*VLOOKUP(G188,Hodnoc!$P$1:$Q$11,2,0)</f>
        <v>19.5</v>
      </c>
    </row>
    <row r="189" spans="1:11" ht="12.75">
      <c r="A189" s="22">
        <v>188</v>
      </c>
      <c r="B189" s="23">
        <v>40023</v>
      </c>
      <c r="C189" s="23" t="s">
        <v>198</v>
      </c>
      <c r="D189" s="23" t="s">
        <v>636</v>
      </c>
      <c r="E189" s="22" t="s">
        <v>638</v>
      </c>
      <c r="F189" s="24" t="s">
        <v>76</v>
      </c>
      <c r="G189" s="25" t="s">
        <v>92</v>
      </c>
      <c r="H189" s="25" t="s">
        <v>106</v>
      </c>
      <c r="I189" s="25" t="s">
        <v>9</v>
      </c>
      <c r="J189" s="25" t="str">
        <f t="shared" si="6"/>
        <v>B</v>
      </c>
      <c r="K189" s="26">
        <f ca="1">VLOOKUP(F189,OFFSET(Hodnoc!$A$1:$C$28,0,IF(I189="Hory",0,IF(I189="Ledy",3,IF(I189="Písek",6,IF(I189="Skalky",9,IF(I189="Boulder",12,"chyba")))))),IF(J189="A",2,3),0)*VLOOKUP(G189,Hodnoc!$P$1:$Q$11,2,0)</f>
        <v>12</v>
      </c>
    </row>
    <row r="190" spans="1:11" ht="12.75">
      <c r="A190" s="22">
        <v>189</v>
      </c>
      <c r="B190" s="23">
        <v>40023</v>
      </c>
      <c r="C190" s="23" t="s">
        <v>198</v>
      </c>
      <c r="D190" s="23" t="s">
        <v>636</v>
      </c>
      <c r="E190" s="22" t="s">
        <v>638</v>
      </c>
      <c r="F190" s="24" t="s">
        <v>76</v>
      </c>
      <c r="G190" s="25" t="s">
        <v>5</v>
      </c>
      <c r="H190" s="25" t="s">
        <v>106</v>
      </c>
      <c r="I190" s="25" t="s">
        <v>9</v>
      </c>
      <c r="J190" s="25" t="str">
        <f t="shared" si="6"/>
        <v>B</v>
      </c>
      <c r="K190" s="26">
        <f ca="1">VLOOKUP(F190,OFFSET(Hodnoc!$A$1:$C$28,0,IF(I190="Hory",0,IF(I190="Ledy",3,IF(I190="Písek",6,IF(I190="Skalky",9,IF(I190="Boulder",12,"chyba")))))),IF(J190="A",2,3),0)*VLOOKUP(G190,Hodnoc!$P$1:$Q$11,2,0)</f>
        <v>15.600000000000001</v>
      </c>
    </row>
    <row r="191" spans="1:11" ht="12.75">
      <c r="A191" s="22">
        <v>190</v>
      </c>
      <c r="B191" s="23">
        <v>40023</v>
      </c>
      <c r="C191" s="23" t="s">
        <v>198</v>
      </c>
      <c r="D191" s="23" t="s">
        <v>636</v>
      </c>
      <c r="E191" s="22" t="s">
        <v>638</v>
      </c>
      <c r="F191" s="24" t="s">
        <v>76</v>
      </c>
      <c r="G191" s="25" t="s">
        <v>639</v>
      </c>
      <c r="H191" s="25" t="s">
        <v>106</v>
      </c>
      <c r="I191" s="25" t="s">
        <v>9</v>
      </c>
      <c r="J191" s="25" t="str">
        <f t="shared" si="6"/>
        <v>A</v>
      </c>
      <c r="K191" s="26">
        <f ca="1">VLOOKUP(F191,OFFSET(Hodnoc!$A$1:$C$28,0,IF(I191="Hory",0,IF(I191="Ledy",3,IF(I191="Písek",6,IF(I191="Skalky",9,IF(I191="Boulder",12,"chyba")))))),IF(J191="A",2,3),0)*VLOOKUP(G191,Hodnoc!$P$1:$Q$11,2,0)</f>
        <v>37.5</v>
      </c>
    </row>
    <row r="192" spans="1:11" ht="12.75">
      <c r="A192" s="22">
        <v>191</v>
      </c>
      <c r="B192" s="23">
        <v>40023</v>
      </c>
      <c r="C192" s="23" t="s">
        <v>198</v>
      </c>
      <c r="D192" s="23" t="s">
        <v>636</v>
      </c>
      <c r="E192" s="22" t="s">
        <v>640</v>
      </c>
      <c r="F192" s="24" t="s">
        <v>74</v>
      </c>
      <c r="G192" s="25" t="s">
        <v>38</v>
      </c>
      <c r="H192" s="25" t="s">
        <v>106</v>
      </c>
      <c r="I192" s="25" t="s">
        <v>9</v>
      </c>
      <c r="J192" s="25" t="str">
        <f t="shared" si="6"/>
        <v>A</v>
      </c>
      <c r="K192" s="26">
        <f ca="1">VLOOKUP(F192,OFFSET(Hodnoc!$A$1:$C$28,0,IF(I192="Hory",0,IF(I192="Ledy",3,IF(I192="Písek",6,IF(I192="Skalky",9,IF(I192="Boulder",12,"chyba")))))),IF(J192="A",2,3),0)*VLOOKUP(G192,Hodnoc!$P$1:$Q$11,2,0)</f>
        <v>28.8</v>
      </c>
    </row>
    <row r="193" spans="1:11" ht="12.75">
      <c r="A193" s="22">
        <v>192</v>
      </c>
      <c r="B193" s="23">
        <v>40023</v>
      </c>
      <c r="C193" s="23" t="s">
        <v>198</v>
      </c>
      <c r="D193" s="23" t="s">
        <v>636</v>
      </c>
      <c r="E193" s="22" t="s">
        <v>641</v>
      </c>
      <c r="F193" s="24" t="s">
        <v>74</v>
      </c>
      <c r="G193" s="25" t="s">
        <v>50</v>
      </c>
      <c r="H193" s="25" t="s">
        <v>106</v>
      </c>
      <c r="I193" s="25" t="s">
        <v>9</v>
      </c>
      <c r="J193" s="25" t="str">
        <f t="shared" si="6"/>
        <v>A</v>
      </c>
      <c r="K193" s="26">
        <f ca="1">VLOOKUP(F193,OFFSET(Hodnoc!$A$1:$C$28,0,IF(I193="Hory",0,IF(I193="Ledy",3,IF(I193="Písek",6,IF(I193="Skalky",9,IF(I193="Boulder",12,"chyba")))))),IF(J193="A",2,3),0)*VLOOKUP(G193,Hodnoc!$P$1:$Q$11,2,0)</f>
        <v>16</v>
      </c>
    </row>
    <row r="194" spans="1:11" ht="12.75">
      <c r="A194" s="22">
        <v>193</v>
      </c>
      <c r="B194" s="23">
        <v>40023</v>
      </c>
      <c r="C194" s="23" t="s">
        <v>198</v>
      </c>
      <c r="D194" s="23" t="s">
        <v>636</v>
      </c>
      <c r="E194" s="22" t="s">
        <v>642</v>
      </c>
      <c r="F194" s="24" t="s">
        <v>73</v>
      </c>
      <c r="G194" s="25" t="s">
        <v>39</v>
      </c>
      <c r="H194" s="25" t="s">
        <v>106</v>
      </c>
      <c r="I194" s="25" t="s">
        <v>9</v>
      </c>
      <c r="J194" s="25" t="str">
        <f t="shared" si="6"/>
        <v>A</v>
      </c>
      <c r="K194" s="26">
        <f ca="1">VLOOKUP(F194,OFFSET(Hodnoc!$A$1:$C$28,0,IF(I194="Hory",0,IF(I194="Ledy",3,IF(I194="Písek",6,IF(I194="Skalky",9,IF(I194="Boulder",12,"chyba")))))),IF(J194="A",2,3),0)*VLOOKUP(G194,Hodnoc!$P$1:$Q$11,2,0)</f>
        <v>19.5</v>
      </c>
    </row>
    <row r="195" spans="1:11" ht="12.75">
      <c r="A195" s="22">
        <v>194</v>
      </c>
      <c r="B195" s="23">
        <v>40023</v>
      </c>
      <c r="C195" s="23" t="s">
        <v>198</v>
      </c>
      <c r="D195" s="23" t="s">
        <v>636</v>
      </c>
      <c r="E195" s="22" t="s">
        <v>643</v>
      </c>
      <c r="F195" s="24" t="s">
        <v>72</v>
      </c>
      <c r="G195" s="25" t="s">
        <v>39</v>
      </c>
      <c r="H195" s="25" t="s">
        <v>106</v>
      </c>
      <c r="I195" s="25" t="s">
        <v>9</v>
      </c>
      <c r="J195" s="25" t="str">
        <f t="shared" si="6"/>
        <v>A</v>
      </c>
      <c r="K195" s="26">
        <f ca="1">VLOOKUP(F195,OFFSET(Hodnoc!$A$1:$C$28,0,IF(I195="Hory",0,IF(I195="Ledy",3,IF(I195="Písek",6,IF(I195="Skalky",9,IF(I195="Boulder",12,"chyba")))))),IF(J195="A",2,3),0)*VLOOKUP(G195,Hodnoc!$P$1:$Q$11,2,0)</f>
        <v>13.5</v>
      </c>
    </row>
    <row r="196" spans="1:11" ht="12.75">
      <c r="A196" s="22">
        <v>195</v>
      </c>
      <c r="B196" s="23">
        <v>40024</v>
      </c>
      <c r="C196" s="23" t="s">
        <v>198</v>
      </c>
      <c r="D196" s="23" t="s">
        <v>644</v>
      </c>
      <c r="E196" s="22" t="s">
        <v>645</v>
      </c>
      <c r="F196" s="24">
        <v>5</v>
      </c>
      <c r="G196" s="25" t="s">
        <v>39</v>
      </c>
      <c r="H196" s="25" t="s">
        <v>106</v>
      </c>
      <c r="I196" s="25" t="s">
        <v>9</v>
      </c>
      <c r="J196" s="25" t="str">
        <f t="shared" si="6"/>
        <v>A</v>
      </c>
      <c r="K196" s="26">
        <f ca="1">VLOOKUP(F196,OFFSET(Hodnoc!$A$1:$C$28,0,IF(I196="Hory",0,IF(I196="Ledy",3,IF(I196="Písek",6,IF(I196="Skalky",9,IF(I196="Boulder",12,"chyba")))))),IF(J196="A",2,3),0)*VLOOKUP(G196,Hodnoc!$P$1:$Q$11,2,0)</f>
        <v>16.5</v>
      </c>
    </row>
    <row r="197" spans="1:11" ht="12.75">
      <c r="A197" s="22">
        <v>196</v>
      </c>
      <c r="B197" s="23">
        <v>40024</v>
      </c>
      <c r="C197" s="23" t="s">
        <v>198</v>
      </c>
      <c r="D197" s="23" t="s">
        <v>644</v>
      </c>
      <c r="E197" s="22" t="s">
        <v>646</v>
      </c>
      <c r="F197" s="24">
        <v>6</v>
      </c>
      <c r="G197" s="25" t="s">
        <v>50</v>
      </c>
      <c r="H197" s="25" t="s">
        <v>106</v>
      </c>
      <c r="I197" s="25" t="s">
        <v>9</v>
      </c>
      <c r="J197" s="25" t="str">
        <f t="shared" si="6"/>
        <v>A</v>
      </c>
      <c r="K197" s="26">
        <f ca="1">VLOOKUP(F197,OFFSET(Hodnoc!$A$1:$C$28,0,IF(I197="Hory",0,IF(I197="Ledy",3,IF(I197="Písek",6,IF(I197="Skalky",9,IF(I197="Boulder",12,"chyba")))))),IF(J197="A",2,3),0)*VLOOKUP(G197,Hodnoc!$P$1:$Q$11,2,0)</f>
        <v>18</v>
      </c>
    </row>
    <row r="198" spans="1:11" ht="12.75">
      <c r="A198" s="22">
        <v>197</v>
      </c>
      <c r="B198" s="23">
        <v>40024</v>
      </c>
      <c r="C198" s="23" t="s">
        <v>198</v>
      </c>
      <c r="D198" s="23" t="s">
        <v>644</v>
      </c>
      <c r="E198" s="22" t="s">
        <v>646</v>
      </c>
      <c r="F198" s="24">
        <v>6</v>
      </c>
      <c r="G198" s="25" t="s">
        <v>40</v>
      </c>
      <c r="H198" s="25" t="s">
        <v>106</v>
      </c>
      <c r="I198" s="25" t="s">
        <v>9</v>
      </c>
      <c r="J198" s="25" t="str">
        <f t="shared" si="6"/>
        <v>A</v>
      </c>
      <c r="K198" s="26">
        <f ca="1">VLOOKUP(F198,OFFSET(Hodnoc!$A$1:$C$28,0,IF(I198="Hory",0,IF(I198="Ledy",3,IF(I198="Písek",6,IF(I198="Skalky",9,IF(I198="Boulder",12,"chyba")))))),IF(J198="A",2,3),0)*VLOOKUP(G198,Hodnoc!$P$1:$Q$11,2,0)</f>
        <v>27</v>
      </c>
    </row>
    <row r="199" spans="1:11" ht="12.75">
      <c r="A199" s="22">
        <v>198</v>
      </c>
      <c r="B199" s="23">
        <v>40024</v>
      </c>
      <c r="C199" s="23" t="s">
        <v>198</v>
      </c>
      <c r="D199" s="23" t="s">
        <v>644</v>
      </c>
      <c r="E199" s="22" t="s">
        <v>647</v>
      </c>
      <c r="F199" s="24">
        <v>7</v>
      </c>
      <c r="G199" s="25" t="s">
        <v>92</v>
      </c>
      <c r="H199" s="25" t="s">
        <v>106</v>
      </c>
      <c r="I199" s="25" t="s">
        <v>9</v>
      </c>
      <c r="J199" s="25" t="str">
        <f t="shared" si="6"/>
        <v>B</v>
      </c>
      <c r="K199" s="26">
        <f ca="1">VLOOKUP(F199,OFFSET(Hodnoc!$A$1:$C$28,0,IF(I199="Hory",0,IF(I199="Ledy",3,IF(I199="Písek",6,IF(I199="Skalky",9,IF(I199="Boulder",12,"chyba")))))),IF(J199="A",2,3),0)*VLOOKUP(G199,Hodnoc!$P$1:$Q$11,2,0)</f>
        <v>14</v>
      </c>
    </row>
    <row r="200" spans="1:11" ht="12.75">
      <c r="A200" s="22">
        <v>199</v>
      </c>
      <c r="B200" s="23">
        <v>40024</v>
      </c>
      <c r="C200" s="23" t="s">
        <v>198</v>
      </c>
      <c r="D200" s="23" t="s">
        <v>644</v>
      </c>
      <c r="E200" s="22" t="s">
        <v>647</v>
      </c>
      <c r="F200" s="24">
        <v>7</v>
      </c>
      <c r="G200" s="25" t="s">
        <v>92</v>
      </c>
      <c r="H200" s="25" t="s">
        <v>106</v>
      </c>
      <c r="I200" s="25" t="s">
        <v>9</v>
      </c>
      <c r="J200" s="25" t="str">
        <f t="shared" si="6"/>
        <v>B</v>
      </c>
      <c r="K200" s="26">
        <f ca="1">VLOOKUP(F200,OFFSET(Hodnoc!$A$1:$C$28,0,IF(I200="Hory",0,IF(I200="Ledy",3,IF(I200="Písek",6,IF(I200="Skalky",9,IF(I200="Boulder",12,"chyba")))))),IF(J200="A",2,3),0)*VLOOKUP(G200,Hodnoc!$P$1:$Q$11,2,0)</f>
        <v>14</v>
      </c>
    </row>
    <row r="201" spans="1:11" ht="12.75">
      <c r="A201" s="22">
        <v>200</v>
      </c>
      <c r="B201" s="23">
        <v>40024</v>
      </c>
      <c r="C201" s="23" t="s">
        <v>198</v>
      </c>
      <c r="D201" s="23" t="s">
        <v>644</v>
      </c>
      <c r="E201" s="22" t="s">
        <v>647</v>
      </c>
      <c r="F201" s="24">
        <v>7</v>
      </c>
      <c r="G201" s="25" t="s">
        <v>50</v>
      </c>
      <c r="H201" s="25" t="s">
        <v>106</v>
      </c>
      <c r="I201" s="25" t="s">
        <v>9</v>
      </c>
      <c r="J201" s="25" t="str">
        <f t="shared" si="6"/>
        <v>A</v>
      </c>
      <c r="K201" s="26">
        <f ca="1">VLOOKUP(F201,OFFSET(Hodnoc!$A$1:$C$28,0,IF(I201="Hory",0,IF(I201="Ledy",3,IF(I201="Písek",6,IF(I201="Skalky",9,IF(I201="Boulder",12,"chyba")))))),IF(J201="A",2,3),0)*VLOOKUP(G201,Hodnoc!$P$1:$Q$11,2,0)</f>
        <v>29</v>
      </c>
    </row>
    <row r="202" spans="1:11" ht="12.75">
      <c r="A202" s="22">
        <v>201</v>
      </c>
      <c r="B202" s="23">
        <v>40024</v>
      </c>
      <c r="C202" s="23" t="s">
        <v>198</v>
      </c>
      <c r="D202" s="23" t="s">
        <v>648</v>
      </c>
      <c r="E202" s="22" t="s">
        <v>649</v>
      </c>
      <c r="F202" s="24">
        <v>5</v>
      </c>
      <c r="G202" s="25" t="s">
        <v>90</v>
      </c>
      <c r="H202" s="25" t="s">
        <v>106</v>
      </c>
      <c r="I202" s="25" t="s">
        <v>9</v>
      </c>
      <c r="J202" s="25" t="str">
        <f t="shared" si="6"/>
        <v>A</v>
      </c>
      <c r="K202" s="26">
        <f ca="1">VLOOKUP(F202,OFFSET(Hodnoc!$A$1:$C$28,0,IF(I202="Hory",0,IF(I202="Ledy",3,IF(I202="Písek",6,IF(I202="Skalky",9,IF(I202="Boulder",12,"chyba")))))),IF(J202="A",2,3),0)*VLOOKUP(G202,Hodnoc!$P$1:$Q$11,2,0)</f>
        <v>16.5</v>
      </c>
    </row>
    <row r="203" spans="1:11" ht="12.75">
      <c r="A203" s="22">
        <v>202</v>
      </c>
      <c r="B203" s="23">
        <v>40024</v>
      </c>
      <c r="C203" s="23" t="s">
        <v>198</v>
      </c>
      <c r="D203" s="23" t="s">
        <v>648</v>
      </c>
      <c r="E203" s="22" t="s">
        <v>650</v>
      </c>
      <c r="F203" s="24">
        <v>3</v>
      </c>
      <c r="G203" s="25" t="s">
        <v>90</v>
      </c>
      <c r="H203" s="25" t="s">
        <v>106</v>
      </c>
      <c r="I203" s="25" t="s">
        <v>9</v>
      </c>
      <c r="J203" s="25" t="str">
        <f t="shared" si="6"/>
        <v>A</v>
      </c>
      <c r="K203" s="26">
        <f ca="1">VLOOKUP(F203,OFFSET(Hodnoc!$A$1:$C$28,0,IF(I203="Hory",0,IF(I203="Ledy",3,IF(I203="Písek",6,IF(I203="Skalky",9,IF(I203="Boulder",12,"chyba")))))),IF(J203="A",2,3),0)*VLOOKUP(G203,Hodnoc!$P$1:$Q$11,2,0)</f>
        <v>4.5</v>
      </c>
    </row>
    <row r="204" spans="1:11" ht="12.75">
      <c r="A204" s="22">
        <v>203</v>
      </c>
      <c r="B204" s="23">
        <v>40031</v>
      </c>
      <c r="C204" s="23" t="s">
        <v>227</v>
      </c>
      <c r="D204" s="23"/>
      <c r="E204" s="22" t="s">
        <v>312</v>
      </c>
      <c r="F204" s="24">
        <v>4</v>
      </c>
      <c r="G204" s="25" t="s">
        <v>39</v>
      </c>
      <c r="H204" s="25" t="s">
        <v>106</v>
      </c>
      <c r="I204" s="25" t="s">
        <v>9</v>
      </c>
      <c r="J204" s="25" t="str">
        <f aca="true" t="shared" si="7" ref="J204:J235">IF(OR(G204="TR",G204="TRO"),"B","A")</f>
        <v>A</v>
      </c>
      <c r="K204" s="26">
        <f ca="1">VLOOKUP(F204,OFFSET(Hodnoc!$A$1:$C$28,0,IF(I204="Hory",0,IF(I204="Ledy",3,IF(I204="Písek",6,IF(I204="Skalky",9,IF(I204="Boulder",12,"chyba")))))),IF(J204="A",2,3),0)*VLOOKUP(G204,Hodnoc!$P$1:$Q$11,2,0)</f>
        <v>9</v>
      </c>
    </row>
    <row r="205" spans="1:11" ht="12.75">
      <c r="A205" s="22">
        <v>204</v>
      </c>
      <c r="B205" s="23">
        <v>40032</v>
      </c>
      <c r="C205" s="23" t="s">
        <v>538</v>
      </c>
      <c r="D205" s="23" t="s">
        <v>559</v>
      </c>
      <c r="E205" s="22" t="s">
        <v>544</v>
      </c>
      <c r="F205" s="24" t="s">
        <v>166</v>
      </c>
      <c r="G205" s="25" t="s">
        <v>63</v>
      </c>
      <c r="H205" s="25" t="s">
        <v>106</v>
      </c>
      <c r="I205" s="25" t="s">
        <v>64</v>
      </c>
      <c r="J205" s="25" t="str">
        <f t="shared" si="7"/>
        <v>A</v>
      </c>
      <c r="K205" s="26">
        <f ca="1">VLOOKUP(F205,OFFSET(Hodnoc!$A$1:$C$28,0,IF(I205="Hory",0,IF(I205="Ledy",3,IF(I205="Písek",6,IF(I205="Skalky",9,IF(I205="Boulder",12,"chyba")))))),IF(J205="A",2,3),0)*VLOOKUP(G205,Hodnoc!$P$1:$Q$11,2,0)</f>
        <v>15</v>
      </c>
    </row>
    <row r="206" spans="1:11" ht="12.75">
      <c r="A206" s="22">
        <v>205</v>
      </c>
      <c r="B206" s="23">
        <v>40033</v>
      </c>
      <c r="C206" s="23" t="s">
        <v>705</v>
      </c>
      <c r="D206" s="23"/>
      <c r="E206" s="22" t="s">
        <v>706</v>
      </c>
      <c r="F206" s="24" t="s">
        <v>76</v>
      </c>
      <c r="G206" s="25" t="s">
        <v>50</v>
      </c>
      <c r="H206" s="25" t="s">
        <v>106</v>
      </c>
      <c r="I206" s="25" t="s">
        <v>9</v>
      </c>
      <c r="J206" s="25" t="str">
        <f t="shared" si="7"/>
        <v>A</v>
      </c>
      <c r="K206" s="26">
        <f ca="1">VLOOKUP(F206,OFFSET(Hodnoc!$A$1:$C$28,0,IF(I206="Hory",0,IF(I206="Ledy",3,IF(I206="Písek",6,IF(I206="Skalky",9,IF(I206="Boulder",12,"chyba")))))),IF(J206="A",2,3),0)*VLOOKUP(G206,Hodnoc!$P$1:$Q$11,2,0)</f>
        <v>25</v>
      </c>
    </row>
    <row r="207" spans="1:11" ht="12.75">
      <c r="A207" s="22">
        <v>206</v>
      </c>
      <c r="B207" s="23">
        <v>40033</v>
      </c>
      <c r="C207" s="23" t="s">
        <v>705</v>
      </c>
      <c r="D207" s="23"/>
      <c r="E207" s="22" t="s">
        <v>706</v>
      </c>
      <c r="F207" s="24" t="s">
        <v>76</v>
      </c>
      <c r="G207" s="25" t="s">
        <v>50</v>
      </c>
      <c r="H207" s="25" t="s">
        <v>106</v>
      </c>
      <c r="I207" s="25" t="s">
        <v>9</v>
      </c>
      <c r="J207" s="25" t="str">
        <f t="shared" si="7"/>
        <v>A</v>
      </c>
      <c r="K207" s="26">
        <f ca="1">VLOOKUP(F207,OFFSET(Hodnoc!$A$1:$C$28,0,IF(I207="Hory",0,IF(I207="Ledy",3,IF(I207="Písek",6,IF(I207="Skalky",9,IF(I207="Boulder",12,"chyba")))))),IF(J207="A",2,3),0)*VLOOKUP(G207,Hodnoc!$P$1:$Q$11,2,0)</f>
        <v>25</v>
      </c>
    </row>
    <row r="208" spans="1:11" ht="12.75">
      <c r="A208" s="22">
        <v>207</v>
      </c>
      <c r="B208" s="23">
        <v>40033</v>
      </c>
      <c r="C208" s="23" t="s">
        <v>705</v>
      </c>
      <c r="D208" s="23"/>
      <c r="E208" s="22" t="s">
        <v>706</v>
      </c>
      <c r="F208" s="24" t="s">
        <v>76</v>
      </c>
      <c r="G208" s="25" t="s">
        <v>40</v>
      </c>
      <c r="H208" s="25" t="s">
        <v>106</v>
      </c>
      <c r="I208" s="25" t="s">
        <v>9</v>
      </c>
      <c r="J208" s="25" t="str">
        <f t="shared" si="7"/>
        <v>A</v>
      </c>
      <c r="K208" s="26">
        <f ca="1">VLOOKUP(F208,OFFSET(Hodnoc!$A$1:$C$28,0,IF(I208="Hory",0,IF(I208="Ledy",3,IF(I208="Písek",6,IF(I208="Skalky",9,IF(I208="Boulder",12,"chyba")))))),IF(J208="A",2,3),0)*VLOOKUP(G208,Hodnoc!$P$1:$Q$11,2,0)</f>
        <v>37.5</v>
      </c>
    </row>
    <row r="209" spans="1:11" ht="12.75">
      <c r="A209" s="22">
        <v>208</v>
      </c>
      <c r="B209" s="23">
        <v>40033</v>
      </c>
      <c r="C209" s="23" t="s">
        <v>705</v>
      </c>
      <c r="D209" s="23"/>
      <c r="E209" s="22" t="s">
        <v>707</v>
      </c>
      <c r="F209" s="24" t="s">
        <v>76</v>
      </c>
      <c r="G209" s="25" t="s">
        <v>38</v>
      </c>
      <c r="H209" s="25" t="s">
        <v>106</v>
      </c>
      <c r="I209" s="25" t="s">
        <v>9</v>
      </c>
      <c r="J209" s="25" t="str">
        <f t="shared" si="7"/>
        <v>A</v>
      </c>
      <c r="K209" s="26">
        <f ca="1">VLOOKUP(F209,OFFSET(Hodnoc!$A$1:$C$28,0,IF(I209="Hory",0,IF(I209="Ledy",3,IF(I209="Písek",6,IF(I209="Skalky",9,IF(I209="Boulder",12,"chyba")))))),IF(J209="A",2,3),0)*VLOOKUP(G209,Hodnoc!$P$1:$Q$11,2,0)</f>
        <v>45</v>
      </c>
    </row>
    <row r="210" spans="1:11" ht="12.75">
      <c r="A210" s="22">
        <v>209</v>
      </c>
      <c r="B210" s="23">
        <v>40033</v>
      </c>
      <c r="C210" s="23" t="s">
        <v>705</v>
      </c>
      <c r="D210" s="23"/>
      <c r="E210" s="22" t="s">
        <v>708</v>
      </c>
      <c r="F210" s="24" t="s">
        <v>75</v>
      </c>
      <c r="G210" s="25" t="s">
        <v>50</v>
      </c>
      <c r="H210" s="25" t="s">
        <v>106</v>
      </c>
      <c r="I210" s="25" t="s">
        <v>9</v>
      </c>
      <c r="J210" s="25" t="str">
        <f t="shared" si="7"/>
        <v>A</v>
      </c>
      <c r="K210" s="26">
        <f ca="1">VLOOKUP(F210,OFFSET(Hodnoc!$A$1:$C$28,0,IF(I210="Hory",0,IF(I210="Ledy",3,IF(I210="Písek",6,IF(I210="Skalky",9,IF(I210="Boulder",12,"chyba")))))),IF(J210="A",2,3),0)*VLOOKUP(G210,Hodnoc!$P$1:$Q$11,2,0)</f>
        <v>21</v>
      </c>
    </row>
    <row r="211" spans="1:11" ht="12.75">
      <c r="A211" s="22">
        <v>210</v>
      </c>
      <c r="B211" s="23">
        <v>40033</v>
      </c>
      <c r="C211" s="23" t="s">
        <v>705</v>
      </c>
      <c r="D211" s="23"/>
      <c r="E211" s="22" t="s">
        <v>709</v>
      </c>
      <c r="F211" s="24" t="s">
        <v>65</v>
      </c>
      <c r="G211" s="25" t="s">
        <v>92</v>
      </c>
      <c r="H211" s="25" t="s">
        <v>106</v>
      </c>
      <c r="I211" s="25" t="s">
        <v>9</v>
      </c>
      <c r="J211" s="25" t="str">
        <f t="shared" si="7"/>
        <v>B</v>
      </c>
      <c r="K211" s="26">
        <f ca="1">VLOOKUP(F211,OFFSET(Hodnoc!$A$1:$C$28,0,IF(I211="Hory",0,IF(I211="Ledy",3,IF(I211="Písek",6,IF(I211="Skalky",9,IF(I211="Boulder",12,"chyba")))))),IF(J211="A",2,3),0)*VLOOKUP(G211,Hodnoc!$P$1:$Q$11,2,0)</f>
        <v>18</v>
      </c>
    </row>
    <row r="212" spans="1:11" ht="12.75">
      <c r="A212" s="22">
        <v>211</v>
      </c>
      <c r="B212" s="23">
        <v>40038</v>
      </c>
      <c r="C212" s="23" t="s">
        <v>198</v>
      </c>
      <c r="D212" s="23"/>
      <c r="E212" s="22" t="s">
        <v>647</v>
      </c>
      <c r="F212" s="24">
        <v>7</v>
      </c>
      <c r="G212" s="25" t="s">
        <v>50</v>
      </c>
      <c r="H212" s="25" t="s">
        <v>106</v>
      </c>
      <c r="I212" s="25" t="s">
        <v>9</v>
      </c>
      <c r="J212" s="25" t="str">
        <f t="shared" si="7"/>
        <v>A</v>
      </c>
      <c r="K212" s="26">
        <f ca="1">VLOOKUP(F212,OFFSET(Hodnoc!$A$1:$C$28,0,IF(I212="Hory",0,IF(I212="Ledy",3,IF(I212="Písek",6,IF(I212="Skalky",9,IF(I212="Boulder",12,"chyba")))))),IF(J212="A",2,3),0)*VLOOKUP(G212,Hodnoc!$P$1:$Q$11,2,0)</f>
        <v>29</v>
      </c>
    </row>
    <row r="213" spans="1:11" ht="12.75">
      <c r="A213" s="22">
        <v>212</v>
      </c>
      <c r="B213" s="23">
        <v>40038</v>
      </c>
      <c r="C213" s="23" t="s">
        <v>198</v>
      </c>
      <c r="D213" s="23"/>
      <c r="E213" s="22" t="s">
        <v>647</v>
      </c>
      <c r="F213" s="24">
        <v>7</v>
      </c>
      <c r="G213" s="25" t="s">
        <v>40</v>
      </c>
      <c r="H213" s="25" t="s">
        <v>106</v>
      </c>
      <c r="I213" s="25" t="s">
        <v>9</v>
      </c>
      <c r="J213" s="25" t="str">
        <f t="shared" si="7"/>
        <v>A</v>
      </c>
      <c r="K213" s="26">
        <f ca="1">VLOOKUP(F213,OFFSET(Hodnoc!$A$1:$C$28,0,IF(I213="Hory",0,IF(I213="Ledy",3,IF(I213="Písek",6,IF(I213="Skalky",9,IF(I213="Boulder",12,"chyba")))))),IF(J213="A",2,3),0)*VLOOKUP(G213,Hodnoc!$P$1:$Q$11,2,0)</f>
        <v>43.5</v>
      </c>
    </row>
    <row r="214" spans="1:11" ht="12.75">
      <c r="A214" s="22">
        <v>213</v>
      </c>
      <c r="B214" s="23">
        <v>40038</v>
      </c>
      <c r="C214" s="23" t="s">
        <v>198</v>
      </c>
      <c r="D214" s="23"/>
      <c r="E214" s="22" t="s">
        <v>687</v>
      </c>
      <c r="F214" s="24">
        <v>7</v>
      </c>
      <c r="G214" s="25" t="s">
        <v>92</v>
      </c>
      <c r="H214" s="25" t="s">
        <v>106</v>
      </c>
      <c r="I214" s="25" t="s">
        <v>9</v>
      </c>
      <c r="J214" s="25" t="str">
        <f t="shared" si="7"/>
        <v>B</v>
      </c>
      <c r="K214" s="26">
        <f ca="1">VLOOKUP(F214,OFFSET(Hodnoc!$A$1:$C$28,0,IF(I214="Hory",0,IF(I214="Ledy",3,IF(I214="Písek",6,IF(I214="Skalky",9,IF(I214="Boulder",12,"chyba")))))),IF(J214="A",2,3),0)*VLOOKUP(G214,Hodnoc!$P$1:$Q$11,2,0)</f>
        <v>14</v>
      </c>
    </row>
    <row r="215" spans="1:11" ht="12.75">
      <c r="A215" s="22">
        <v>214</v>
      </c>
      <c r="B215" s="23">
        <v>40038</v>
      </c>
      <c r="C215" s="23" t="s">
        <v>198</v>
      </c>
      <c r="D215" s="23"/>
      <c r="E215" s="22" t="s">
        <v>710</v>
      </c>
      <c r="F215" s="24" t="s">
        <v>75</v>
      </c>
      <c r="G215" s="25" t="s">
        <v>50</v>
      </c>
      <c r="H215" s="25" t="s">
        <v>106</v>
      </c>
      <c r="I215" s="25" t="s">
        <v>9</v>
      </c>
      <c r="J215" s="25" t="str">
        <f t="shared" si="7"/>
        <v>A</v>
      </c>
      <c r="K215" s="26">
        <f ca="1">VLOOKUP(F215,OFFSET(Hodnoc!$A$1:$C$28,0,IF(I215="Hory",0,IF(I215="Ledy",3,IF(I215="Písek",6,IF(I215="Skalky",9,IF(I215="Boulder",12,"chyba")))))),IF(J215="A",2,3),0)*VLOOKUP(G215,Hodnoc!$P$1:$Q$11,2,0)</f>
        <v>21</v>
      </c>
    </row>
    <row r="216" spans="1:11" ht="12.75">
      <c r="A216" s="22">
        <v>215</v>
      </c>
      <c r="B216" s="23">
        <v>40038</v>
      </c>
      <c r="C216" s="23" t="s">
        <v>198</v>
      </c>
      <c r="D216" s="23"/>
      <c r="E216" s="22" t="s">
        <v>711</v>
      </c>
      <c r="F216" s="24">
        <v>5</v>
      </c>
      <c r="G216" s="25" t="s">
        <v>38</v>
      </c>
      <c r="H216" s="25" t="s">
        <v>106</v>
      </c>
      <c r="I216" s="25" t="s">
        <v>9</v>
      </c>
      <c r="J216" s="25" t="str">
        <f t="shared" si="7"/>
        <v>A</v>
      </c>
      <c r="K216" s="26">
        <f ca="1">VLOOKUP(F216,OFFSET(Hodnoc!$A$1:$C$28,0,IF(I216="Hory",0,IF(I216="Ledy",3,IF(I216="Písek",6,IF(I216="Skalky",9,IF(I216="Boulder",12,"chyba")))))),IF(J216="A",2,3),0)*VLOOKUP(G216,Hodnoc!$P$1:$Q$11,2,0)</f>
        <v>19.8</v>
      </c>
    </row>
    <row r="217" spans="1:11" ht="12.75">
      <c r="A217" s="22">
        <v>216</v>
      </c>
      <c r="B217" s="23">
        <v>40039</v>
      </c>
      <c r="C217" s="23" t="s">
        <v>198</v>
      </c>
      <c r="D217" s="23"/>
      <c r="E217" s="22" t="s">
        <v>712</v>
      </c>
      <c r="F217" s="24" t="s">
        <v>66</v>
      </c>
      <c r="G217" s="25" t="s">
        <v>50</v>
      </c>
      <c r="H217" s="25" t="s">
        <v>106</v>
      </c>
      <c r="I217" s="25" t="s">
        <v>9</v>
      </c>
      <c r="J217" s="25" t="str">
        <f t="shared" si="7"/>
        <v>A</v>
      </c>
      <c r="K217" s="26">
        <f ca="1">VLOOKUP(F217,OFFSET(Hodnoc!$A$1:$C$28,0,IF(I217="Hory",0,IF(I217="Ledy",3,IF(I217="Písek",6,IF(I217="Skalky",9,IF(I217="Boulder",12,"chyba")))))),IF(J217="A",2,3),0)*VLOOKUP(G217,Hodnoc!$P$1:$Q$11,2,0)</f>
        <v>33</v>
      </c>
    </row>
    <row r="218" spans="1:11" ht="12.75">
      <c r="A218" s="22">
        <v>217</v>
      </c>
      <c r="B218" s="23">
        <v>40039</v>
      </c>
      <c r="C218" s="23" t="s">
        <v>198</v>
      </c>
      <c r="D218" s="23"/>
      <c r="E218" s="22" t="s">
        <v>712</v>
      </c>
      <c r="F218" s="24" t="s">
        <v>66</v>
      </c>
      <c r="G218" s="25" t="s">
        <v>40</v>
      </c>
      <c r="H218" s="25" t="s">
        <v>106</v>
      </c>
      <c r="I218" s="25" t="s">
        <v>9</v>
      </c>
      <c r="J218" s="25" t="str">
        <f t="shared" si="7"/>
        <v>A</v>
      </c>
      <c r="K218" s="26">
        <f ca="1">VLOOKUP(F218,OFFSET(Hodnoc!$A$1:$C$28,0,IF(I218="Hory",0,IF(I218="Ledy",3,IF(I218="Písek",6,IF(I218="Skalky",9,IF(I218="Boulder",12,"chyba")))))),IF(J218="A",2,3),0)*VLOOKUP(G218,Hodnoc!$P$1:$Q$11,2,0)</f>
        <v>49.5</v>
      </c>
    </row>
    <row r="219" spans="1:11" ht="12.75">
      <c r="A219" s="22">
        <v>218</v>
      </c>
      <c r="B219" s="23">
        <v>40039</v>
      </c>
      <c r="C219" s="23" t="s">
        <v>198</v>
      </c>
      <c r="D219" s="23"/>
      <c r="E219" s="22" t="s">
        <v>694</v>
      </c>
      <c r="F219" s="24" t="s">
        <v>75</v>
      </c>
      <c r="G219" s="25" t="s">
        <v>90</v>
      </c>
      <c r="H219" s="25" t="s">
        <v>106</v>
      </c>
      <c r="I219" s="25" t="s">
        <v>9</v>
      </c>
      <c r="J219" s="25" t="str">
        <f t="shared" si="7"/>
        <v>A</v>
      </c>
      <c r="K219" s="26">
        <f ca="1">VLOOKUP(F219,OFFSET(Hodnoc!$A$1:$C$28,0,IF(I219="Hory",0,IF(I219="Ledy",3,IF(I219="Písek",6,IF(I219="Skalky",9,IF(I219="Boulder",12,"chyba")))))),IF(J219="A",2,3),0)*VLOOKUP(G219,Hodnoc!$P$1:$Q$11,2,0)</f>
        <v>31.5</v>
      </c>
    </row>
    <row r="220" spans="1:11" ht="12.75">
      <c r="A220" s="22">
        <v>219</v>
      </c>
      <c r="B220" s="23">
        <v>40039</v>
      </c>
      <c r="C220" s="23" t="s">
        <v>198</v>
      </c>
      <c r="D220" s="23"/>
      <c r="E220" s="22" t="s">
        <v>695</v>
      </c>
      <c r="F220" s="24" t="s">
        <v>74</v>
      </c>
      <c r="G220" s="25" t="s">
        <v>40</v>
      </c>
      <c r="H220" s="25" t="s">
        <v>106</v>
      </c>
      <c r="I220" s="25" t="s">
        <v>9</v>
      </c>
      <c r="J220" s="25" t="str">
        <f t="shared" si="7"/>
        <v>A</v>
      </c>
      <c r="K220" s="26">
        <f ca="1">VLOOKUP(F220,OFFSET(Hodnoc!$A$1:$C$28,0,IF(I220="Hory",0,IF(I220="Ledy",3,IF(I220="Písek",6,IF(I220="Skalky",9,IF(I220="Boulder",12,"chyba")))))),IF(J220="A",2,3),0)*VLOOKUP(G220,Hodnoc!$P$1:$Q$11,2,0)</f>
        <v>24</v>
      </c>
    </row>
    <row r="221" spans="1:11" ht="12.75">
      <c r="A221" s="22">
        <v>220</v>
      </c>
      <c r="B221" s="23">
        <v>40039</v>
      </c>
      <c r="C221" s="23" t="s">
        <v>198</v>
      </c>
      <c r="D221" s="23"/>
      <c r="E221" s="22" t="s">
        <v>672</v>
      </c>
      <c r="F221" s="24" t="s">
        <v>76</v>
      </c>
      <c r="G221" s="25" t="s">
        <v>50</v>
      </c>
      <c r="H221" s="25" t="s">
        <v>106</v>
      </c>
      <c r="I221" s="25" t="s">
        <v>9</v>
      </c>
      <c r="J221" s="25" t="str">
        <f t="shared" si="7"/>
        <v>A</v>
      </c>
      <c r="K221" s="26">
        <f ca="1">VLOOKUP(F221,OFFSET(Hodnoc!$A$1:$C$28,0,IF(I221="Hory",0,IF(I221="Ledy",3,IF(I221="Písek",6,IF(I221="Skalky",9,IF(I221="Boulder",12,"chyba")))))),IF(J221="A",2,3),0)*VLOOKUP(G221,Hodnoc!$P$1:$Q$11,2,0)</f>
        <v>25</v>
      </c>
    </row>
    <row r="222" spans="1:11" ht="12.75">
      <c r="A222" s="22">
        <v>221</v>
      </c>
      <c r="B222" s="23">
        <v>40039</v>
      </c>
      <c r="C222" s="23" t="s">
        <v>198</v>
      </c>
      <c r="D222" s="23"/>
      <c r="E222" s="22" t="s">
        <v>669</v>
      </c>
      <c r="F222" s="24">
        <v>7</v>
      </c>
      <c r="G222" s="25" t="s">
        <v>50</v>
      </c>
      <c r="H222" s="25" t="s">
        <v>106</v>
      </c>
      <c r="I222" s="25" t="s">
        <v>9</v>
      </c>
      <c r="J222" s="25" t="str">
        <f t="shared" si="7"/>
        <v>A</v>
      </c>
      <c r="K222" s="26">
        <f ca="1">VLOOKUP(F222,OFFSET(Hodnoc!$A$1:$C$28,0,IF(I222="Hory",0,IF(I222="Ledy",3,IF(I222="Písek",6,IF(I222="Skalky",9,IF(I222="Boulder",12,"chyba")))))),IF(J222="A",2,3),0)*VLOOKUP(G222,Hodnoc!$P$1:$Q$11,2,0)</f>
        <v>29</v>
      </c>
    </row>
    <row r="223" spans="1:11" ht="12.75">
      <c r="A223" s="22">
        <v>222</v>
      </c>
      <c r="B223" s="23">
        <v>40040</v>
      </c>
      <c r="C223" s="23" t="s">
        <v>198</v>
      </c>
      <c r="D223" s="23"/>
      <c r="E223" s="22" t="s">
        <v>669</v>
      </c>
      <c r="F223" s="24">
        <v>7</v>
      </c>
      <c r="G223" s="25" t="s">
        <v>40</v>
      </c>
      <c r="H223" s="25" t="s">
        <v>106</v>
      </c>
      <c r="I223" s="25" t="s">
        <v>9</v>
      </c>
      <c r="J223" s="25" t="str">
        <f t="shared" si="7"/>
        <v>A</v>
      </c>
      <c r="K223" s="26">
        <f ca="1">VLOOKUP(F223,OFFSET(Hodnoc!$A$1:$C$28,0,IF(I223="Hory",0,IF(I223="Ledy",3,IF(I223="Písek",6,IF(I223="Skalky",9,IF(I223="Boulder",12,"chyba")))))),IF(J223="A",2,3),0)*VLOOKUP(G223,Hodnoc!$P$1:$Q$11,2,0)</f>
        <v>43.5</v>
      </c>
    </row>
    <row r="224" spans="1:11" ht="12.75">
      <c r="A224" s="22">
        <v>223</v>
      </c>
      <c r="B224" s="23">
        <v>40040</v>
      </c>
      <c r="C224" s="23" t="s">
        <v>198</v>
      </c>
      <c r="D224" s="23"/>
      <c r="E224" s="22" t="s">
        <v>675</v>
      </c>
      <c r="F224" s="24" t="s">
        <v>75</v>
      </c>
      <c r="G224" s="25" t="s">
        <v>38</v>
      </c>
      <c r="H224" s="25" t="s">
        <v>106</v>
      </c>
      <c r="I224" s="25" t="s">
        <v>9</v>
      </c>
      <c r="J224" s="25" t="str">
        <f t="shared" si="7"/>
        <v>A</v>
      </c>
      <c r="K224" s="26">
        <f ca="1">VLOOKUP(F224,OFFSET(Hodnoc!$A$1:$C$28,0,IF(I224="Hory",0,IF(I224="Ledy",3,IF(I224="Písek",6,IF(I224="Skalky",9,IF(I224="Boulder",12,"chyba")))))),IF(J224="A",2,3),0)*VLOOKUP(G224,Hodnoc!$P$1:$Q$11,2,0)</f>
        <v>37.800000000000004</v>
      </c>
    </row>
    <row r="225" spans="1:11" ht="12.75">
      <c r="A225" s="22">
        <v>224</v>
      </c>
      <c r="B225" s="23">
        <v>40040</v>
      </c>
      <c r="C225" s="23" t="s">
        <v>198</v>
      </c>
      <c r="D225" s="23"/>
      <c r="E225" s="22" t="s">
        <v>713</v>
      </c>
      <c r="F225" s="24" t="s">
        <v>74</v>
      </c>
      <c r="G225" s="25" t="s">
        <v>38</v>
      </c>
      <c r="H225" s="25" t="s">
        <v>106</v>
      </c>
      <c r="I225" s="25" t="s">
        <v>9</v>
      </c>
      <c r="J225" s="25" t="str">
        <f t="shared" si="7"/>
        <v>A</v>
      </c>
      <c r="K225" s="26">
        <f ca="1">VLOOKUP(F225,OFFSET(Hodnoc!$A$1:$C$28,0,IF(I225="Hory",0,IF(I225="Ledy",3,IF(I225="Písek",6,IF(I225="Skalky",9,IF(I225="Boulder",12,"chyba")))))),IF(J225="A",2,3),0)*VLOOKUP(G225,Hodnoc!$P$1:$Q$11,2,0)</f>
        <v>28.8</v>
      </c>
    </row>
    <row r="226" spans="1:11" ht="12.75">
      <c r="A226" s="22">
        <v>225</v>
      </c>
      <c r="B226" s="23">
        <v>40040</v>
      </c>
      <c r="C226" s="23" t="s">
        <v>198</v>
      </c>
      <c r="D226" s="23"/>
      <c r="E226" s="22" t="s">
        <v>714</v>
      </c>
      <c r="F226" s="24" t="s">
        <v>74</v>
      </c>
      <c r="G226" s="25" t="s">
        <v>38</v>
      </c>
      <c r="H226" s="25" t="s">
        <v>106</v>
      </c>
      <c r="I226" s="25" t="s">
        <v>9</v>
      </c>
      <c r="J226" s="25" t="str">
        <f t="shared" si="7"/>
        <v>A</v>
      </c>
      <c r="K226" s="26">
        <f ca="1">VLOOKUP(F226,OFFSET(Hodnoc!$A$1:$C$28,0,IF(I226="Hory",0,IF(I226="Ledy",3,IF(I226="Písek",6,IF(I226="Skalky",9,IF(I226="Boulder",12,"chyba")))))),IF(J226="A",2,3),0)*VLOOKUP(G226,Hodnoc!$P$1:$Q$11,2,0)</f>
        <v>28.8</v>
      </c>
    </row>
    <row r="227" spans="1:11" ht="12.75">
      <c r="A227" s="22">
        <v>226</v>
      </c>
      <c r="B227" s="23">
        <v>40044</v>
      </c>
      <c r="C227" s="23" t="s">
        <v>147</v>
      </c>
      <c r="D227" s="23"/>
      <c r="E227" s="22" t="s">
        <v>715</v>
      </c>
      <c r="F227" s="24">
        <v>7</v>
      </c>
      <c r="G227" s="25" t="s">
        <v>39</v>
      </c>
      <c r="H227" s="25" t="s">
        <v>106</v>
      </c>
      <c r="I227" s="25" t="s">
        <v>9</v>
      </c>
      <c r="J227" s="25" t="str">
        <f t="shared" si="7"/>
        <v>A</v>
      </c>
      <c r="K227" s="26">
        <f ca="1">VLOOKUP(F227,OFFSET(Hodnoc!$A$1:$C$28,0,IF(I227="Hory",0,IF(I227="Ledy",3,IF(I227="Písek",6,IF(I227="Skalky",9,IF(I227="Boulder",12,"chyba")))))),IF(J227="A",2,3),0)*VLOOKUP(G227,Hodnoc!$P$1:$Q$11,2,0)</f>
        <v>43.5</v>
      </c>
    </row>
    <row r="228" spans="1:11" ht="12.75">
      <c r="A228" s="22">
        <v>227</v>
      </c>
      <c r="B228" s="23">
        <v>40044</v>
      </c>
      <c r="C228" s="23" t="s">
        <v>147</v>
      </c>
      <c r="D228" s="23"/>
      <c r="E228" s="22" t="s">
        <v>150</v>
      </c>
      <c r="F228" s="24">
        <v>6</v>
      </c>
      <c r="G228" s="25" t="s">
        <v>39</v>
      </c>
      <c r="H228" s="25" t="s">
        <v>106</v>
      </c>
      <c r="I228" s="25" t="s">
        <v>9</v>
      </c>
      <c r="J228" s="25" t="str">
        <f t="shared" si="7"/>
        <v>A</v>
      </c>
      <c r="K228" s="26">
        <f ca="1">VLOOKUP(F228,OFFSET(Hodnoc!$A$1:$C$28,0,IF(I228="Hory",0,IF(I228="Ledy",3,IF(I228="Písek",6,IF(I228="Skalky",9,IF(I228="Boulder",12,"chyba")))))),IF(J228="A",2,3),0)*VLOOKUP(G228,Hodnoc!$P$1:$Q$11,2,0)</f>
        <v>27</v>
      </c>
    </row>
    <row r="229" spans="1:11" ht="12.75">
      <c r="A229" s="22">
        <v>228</v>
      </c>
      <c r="B229" s="23">
        <v>40044</v>
      </c>
      <c r="C229" s="23" t="s">
        <v>147</v>
      </c>
      <c r="D229" s="23"/>
      <c r="E229" s="22" t="s">
        <v>716</v>
      </c>
      <c r="F229" s="24" t="s">
        <v>76</v>
      </c>
      <c r="G229" s="25" t="s">
        <v>38</v>
      </c>
      <c r="H229" s="25" t="s">
        <v>106</v>
      </c>
      <c r="I229" s="25" t="s">
        <v>9</v>
      </c>
      <c r="J229" s="25" t="str">
        <f t="shared" si="7"/>
        <v>A</v>
      </c>
      <c r="K229" s="26">
        <f ca="1">VLOOKUP(F229,OFFSET(Hodnoc!$A$1:$C$28,0,IF(I229="Hory",0,IF(I229="Ledy",3,IF(I229="Písek",6,IF(I229="Skalky",9,IF(I229="Boulder",12,"chyba")))))),IF(J229="A",2,3),0)*VLOOKUP(G229,Hodnoc!$P$1:$Q$11,2,0)</f>
        <v>45</v>
      </c>
    </row>
    <row r="230" spans="1:11" ht="12.75">
      <c r="A230" s="22">
        <v>229</v>
      </c>
      <c r="B230" s="23">
        <v>40044</v>
      </c>
      <c r="C230" s="23" t="s">
        <v>147</v>
      </c>
      <c r="D230" s="23"/>
      <c r="E230" s="22" t="s">
        <v>717</v>
      </c>
      <c r="F230" s="24">
        <v>7</v>
      </c>
      <c r="G230" s="25" t="s">
        <v>50</v>
      </c>
      <c r="H230" s="25" t="s">
        <v>106</v>
      </c>
      <c r="I230" s="25" t="s">
        <v>9</v>
      </c>
      <c r="J230" s="25" t="str">
        <f t="shared" si="7"/>
        <v>A</v>
      </c>
      <c r="K230" s="26">
        <f ca="1">VLOOKUP(F230,OFFSET(Hodnoc!$A$1:$C$28,0,IF(I230="Hory",0,IF(I230="Ledy",3,IF(I230="Písek",6,IF(I230="Skalky",9,IF(I230="Boulder",12,"chyba")))))),IF(J230="A",2,3),0)*VLOOKUP(G230,Hodnoc!$P$1:$Q$11,2,0)</f>
        <v>29</v>
      </c>
    </row>
    <row r="231" spans="1:11" ht="12.75">
      <c r="A231" s="22">
        <v>230</v>
      </c>
      <c r="B231" s="23">
        <v>40045</v>
      </c>
      <c r="C231" s="23" t="s">
        <v>147</v>
      </c>
      <c r="D231" s="23"/>
      <c r="E231" s="22" t="s">
        <v>717</v>
      </c>
      <c r="F231" s="24">
        <v>7</v>
      </c>
      <c r="G231" s="25" t="s">
        <v>50</v>
      </c>
      <c r="H231" s="25" t="s">
        <v>106</v>
      </c>
      <c r="I231" s="25" t="s">
        <v>9</v>
      </c>
      <c r="J231" s="25" t="str">
        <f t="shared" si="7"/>
        <v>A</v>
      </c>
      <c r="K231" s="26">
        <f ca="1">VLOOKUP(F231,OFFSET(Hodnoc!$A$1:$C$28,0,IF(I231="Hory",0,IF(I231="Ledy",3,IF(I231="Písek",6,IF(I231="Skalky",9,IF(I231="Boulder",12,"chyba")))))),IF(J231="A",2,3),0)*VLOOKUP(G231,Hodnoc!$P$1:$Q$11,2,0)</f>
        <v>29</v>
      </c>
    </row>
    <row r="232" spans="1:11" ht="12.75">
      <c r="A232" s="22">
        <v>231</v>
      </c>
      <c r="B232" s="23">
        <v>40045</v>
      </c>
      <c r="C232" s="23" t="s">
        <v>147</v>
      </c>
      <c r="D232" s="23"/>
      <c r="E232" s="22" t="s">
        <v>718</v>
      </c>
      <c r="F232" s="24" t="s">
        <v>75</v>
      </c>
      <c r="G232" s="25" t="s">
        <v>39</v>
      </c>
      <c r="H232" s="25" t="s">
        <v>106</v>
      </c>
      <c r="I232" s="25" t="s">
        <v>9</v>
      </c>
      <c r="J232" s="25" t="str">
        <f t="shared" si="7"/>
        <v>A</v>
      </c>
      <c r="K232" s="26">
        <f ca="1">VLOOKUP(F232,OFFSET(Hodnoc!$A$1:$C$28,0,IF(I232="Hory",0,IF(I232="Ledy",3,IF(I232="Písek",6,IF(I232="Skalky",9,IF(I232="Boulder",12,"chyba")))))),IF(J232="A",2,3),0)*VLOOKUP(G232,Hodnoc!$P$1:$Q$11,2,0)</f>
        <v>31.5</v>
      </c>
    </row>
    <row r="233" spans="1:11" ht="12.75">
      <c r="A233" s="22">
        <v>232</v>
      </c>
      <c r="B233" s="23">
        <v>40045</v>
      </c>
      <c r="C233" s="23" t="s">
        <v>147</v>
      </c>
      <c r="D233" s="23"/>
      <c r="E233" s="22" t="s">
        <v>719</v>
      </c>
      <c r="F233" s="24" t="s">
        <v>74</v>
      </c>
      <c r="G233" s="25" t="s">
        <v>39</v>
      </c>
      <c r="H233" s="25" t="s">
        <v>106</v>
      </c>
      <c r="I233" s="25" t="s">
        <v>9</v>
      </c>
      <c r="J233" s="25" t="str">
        <f t="shared" si="7"/>
        <v>A</v>
      </c>
      <c r="K233" s="26">
        <f ca="1">VLOOKUP(F233,OFFSET(Hodnoc!$A$1:$C$28,0,IF(I233="Hory",0,IF(I233="Ledy",3,IF(I233="Písek",6,IF(I233="Skalky",9,IF(I233="Boulder",12,"chyba")))))),IF(J233="A",2,3),0)*VLOOKUP(G233,Hodnoc!$P$1:$Q$11,2,0)</f>
        <v>24</v>
      </c>
    </row>
    <row r="234" spans="1:11" ht="12.75">
      <c r="A234" s="22">
        <v>233</v>
      </c>
      <c r="B234" s="23">
        <v>40045</v>
      </c>
      <c r="C234" s="23" t="s">
        <v>147</v>
      </c>
      <c r="D234" s="23"/>
      <c r="E234" s="22" t="s">
        <v>720</v>
      </c>
      <c r="F234" s="24" t="s">
        <v>76</v>
      </c>
      <c r="G234" s="25" t="s">
        <v>50</v>
      </c>
      <c r="H234" s="25" t="s">
        <v>106</v>
      </c>
      <c r="I234" s="25" t="s">
        <v>9</v>
      </c>
      <c r="J234" s="25" t="str">
        <f t="shared" si="7"/>
        <v>A</v>
      </c>
      <c r="K234" s="26">
        <f ca="1">VLOOKUP(F234,OFFSET(Hodnoc!$A$1:$C$28,0,IF(I234="Hory",0,IF(I234="Ledy",3,IF(I234="Písek",6,IF(I234="Skalky",9,IF(I234="Boulder",12,"chyba")))))),IF(J234="A",2,3),0)*VLOOKUP(G234,Hodnoc!$P$1:$Q$11,2,0)</f>
        <v>25</v>
      </c>
    </row>
    <row r="235" spans="1:11" ht="12.75">
      <c r="A235" s="22">
        <v>234</v>
      </c>
      <c r="B235" s="23">
        <v>40045</v>
      </c>
      <c r="C235" s="23" t="s">
        <v>147</v>
      </c>
      <c r="D235" s="23"/>
      <c r="E235" s="22" t="s">
        <v>322</v>
      </c>
      <c r="F235" s="24" t="s">
        <v>55</v>
      </c>
      <c r="G235" s="25" t="s">
        <v>39</v>
      </c>
      <c r="H235" s="25" t="s">
        <v>106</v>
      </c>
      <c r="I235" s="25" t="s">
        <v>9</v>
      </c>
      <c r="J235" s="25" t="str">
        <f t="shared" si="7"/>
        <v>A</v>
      </c>
      <c r="K235" s="26">
        <f ca="1">VLOOKUP(F235,OFFSET(Hodnoc!$A$1:$C$28,0,IF(I235="Hory",0,IF(I235="Ledy",3,IF(I235="Písek",6,IF(I235="Skalky",9,IF(I235="Boulder",12,"chyba")))))),IF(J235="A",2,3),0)*VLOOKUP(G235,Hodnoc!$P$1:$Q$11,2,0)</f>
        <v>12</v>
      </c>
    </row>
    <row r="236" spans="1:11" ht="12.75">
      <c r="A236" s="22">
        <v>235</v>
      </c>
      <c r="B236" s="23">
        <v>40053</v>
      </c>
      <c r="C236" s="23" t="s">
        <v>147</v>
      </c>
      <c r="D236" s="23"/>
      <c r="E236" s="22" t="s">
        <v>717</v>
      </c>
      <c r="F236" s="24">
        <v>7</v>
      </c>
      <c r="G236" s="25" t="s">
        <v>50</v>
      </c>
      <c r="H236" s="25" t="s">
        <v>106</v>
      </c>
      <c r="I236" s="25" t="s">
        <v>9</v>
      </c>
      <c r="J236" s="25" t="str">
        <f aca="true" t="shared" si="8" ref="J236:J299">IF(OR(G236="TR",G236="TRO"),"B","A")</f>
        <v>A</v>
      </c>
      <c r="K236" s="26">
        <f ca="1">VLOOKUP(F236,OFFSET(Hodnoc!$A$1:$C$28,0,IF(I236="Hory",0,IF(I236="Ledy",3,IF(I236="Písek",6,IF(I236="Skalky",9,IF(I236="Boulder",12,"chyba")))))),IF(J236="A",2,3),0)*VLOOKUP(G236,Hodnoc!$P$1:$Q$11,2,0)</f>
        <v>29</v>
      </c>
    </row>
    <row r="237" spans="1:11" ht="12.75">
      <c r="A237" s="22">
        <v>236</v>
      </c>
      <c r="B237" s="23">
        <v>40053</v>
      </c>
      <c r="C237" s="23" t="s">
        <v>147</v>
      </c>
      <c r="D237" s="23"/>
      <c r="E237" s="22" t="s">
        <v>717</v>
      </c>
      <c r="F237" s="24">
        <v>7</v>
      </c>
      <c r="G237" s="25" t="s">
        <v>39</v>
      </c>
      <c r="H237" s="25" t="s">
        <v>106</v>
      </c>
      <c r="I237" s="25" t="s">
        <v>9</v>
      </c>
      <c r="J237" s="25" t="str">
        <f t="shared" si="8"/>
        <v>A</v>
      </c>
      <c r="K237" s="26">
        <f ca="1">VLOOKUP(F237,OFFSET(Hodnoc!$A$1:$C$28,0,IF(I237="Hory",0,IF(I237="Ledy",3,IF(I237="Písek",6,IF(I237="Skalky",9,IF(I237="Boulder",12,"chyba")))))),IF(J237="A",2,3),0)*VLOOKUP(G237,Hodnoc!$P$1:$Q$11,2,0)</f>
        <v>43.5</v>
      </c>
    </row>
    <row r="238" spans="1:11" ht="12.75">
      <c r="A238" s="22">
        <v>237</v>
      </c>
      <c r="B238" s="23">
        <v>40053</v>
      </c>
      <c r="C238" s="23" t="s">
        <v>147</v>
      </c>
      <c r="D238" s="23"/>
      <c r="E238" s="22" t="s">
        <v>720</v>
      </c>
      <c r="F238" s="24" t="s">
        <v>76</v>
      </c>
      <c r="G238" s="25" t="s">
        <v>39</v>
      </c>
      <c r="H238" s="25" t="s">
        <v>106</v>
      </c>
      <c r="I238" s="25" t="s">
        <v>9</v>
      </c>
      <c r="J238" s="25" t="str">
        <f t="shared" si="8"/>
        <v>A</v>
      </c>
      <c r="K238" s="26">
        <f ca="1">VLOOKUP(F238,OFFSET(Hodnoc!$A$1:$C$28,0,IF(I238="Hory",0,IF(I238="Ledy",3,IF(I238="Písek",6,IF(I238="Skalky",9,IF(I238="Boulder",12,"chyba")))))),IF(J238="A",2,3),0)*VLOOKUP(G238,Hodnoc!$P$1:$Q$11,2,0)</f>
        <v>37.5</v>
      </c>
    </row>
    <row r="239" spans="1:11" ht="12.75">
      <c r="A239" s="22">
        <v>238</v>
      </c>
      <c r="B239" s="23">
        <v>40055</v>
      </c>
      <c r="C239" s="23" t="s">
        <v>705</v>
      </c>
      <c r="D239" s="23"/>
      <c r="E239" s="22" t="s">
        <v>794</v>
      </c>
      <c r="F239" s="24">
        <v>7</v>
      </c>
      <c r="G239" s="25" t="s">
        <v>50</v>
      </c>
      <c r="H239" s="25" t="s">
        <v>106</v>
      </c>
      <c r="I239" s="25" t="s">
        <v>9</v>
      </c>
      <c r="J239" s="25" t="str">
        <f t="shared" si="8"/>
        <v>A</v>
      </c>
      <c r="K239" s="26">
        <f ca="1">VLOOKUP(F239,OFFSET(Hodnoc!$A$1:$C$28,0,IF(I239="Hory",0,IF(I239="Ledy",3,IF(I239="Písek",6,IF(I239="Skalky",9,IF(I239="Boulder",12,"chyba")))))),IF(J239="A",2,3),0)*VLOOKUP(G239,Hodnoc!$P$1:$Q$11,2,0)</f>
        <v>29</v>
      </c>
    </row>
    <row r="240" spans="1:11" ht="12.75">
      <c r="A240" s="22">
        <v>239</v>
      </c>
      <c r="B240" s="23">
        <v>40055</v>
      </c>
      <c r="C240" s="23" t="s">
        <v>705</v>
      </c>
      <c r="D240" s="23"/>
      <c r="E240" s="22" t="s">
        <v>617</v>
      </c>
      <c r="F240" s="24" t="s">
        <v>76</v>
      </c>
      <c r="G240" s="25" t="s">
        <v>50</v>
      </c>
      <c r="H240" s="25" t="s">
        <v>106</v>
      </c>
      <c r="I240" s="25" t="s">
        <v>9</v>
      </c>
      <c r="J240" s="25" t="str">
        <f t="shared" si="8"/>
        <v>A</v>
      </c>
      <c r="K240" s="26">
        <f ca="1">VLOOKUP(F240,OFFSET(Hodnoc!$A$1:$C$28,0,IF(I240="Hory",0,IF(I240="Ledy",3,IF(I240="Písek",6,IF(I240="Skalky",9,IF(I240="Boulder",12,"chyba")))))),IF(J240="A",2,3),0)*VLOOKUP(G240,Hodnoc!$P$1:$Q$11,2,0)</f>
        <v>25</v>
      </c>
    </row>
    <row r="241" spans="1:11" ht="12.75">
      <c r="A241" s="22">
        <v>240</v>
      </c>
      <c r="B241" s="23">
        <v>40055</v>
      </c>
      <c r="C241" s="23" t="s">
        <v>705</v>
      </c>
      <c r="D241" s="23"/>
      <c r="E241" s="22" t="s">
        <v>894</v>
      </c>
      <c r="F241" s="24">
        <v>4</v>
      </c>
      <c r="G241" s="25" t="s">
        <v>38</v>
      </c>
      <c r="H241" s="25" t="s">
        <v>106</v>
      </c>
      <c r="I241" s="25" t="s">
        <v>9</v>
      </c>
      <c r="J241" s="25" t="str">
        <f t="shared" si="8"/>
        <v>A</v>
      </c>
      <c r="K241" s="26">
        <f ca="1">VLOOKUP(F241,OFFSET(Hodnoc!$A$1:$C$28,0,IF(I241="Hory",0,IF(I241="Ledy",3,IF(I241="Písek",6,IF(I241="Skalky",9,IF(I241="Boulder",12,"chyba")))))),IF(J241="A",2,3),0)*VLOOKUP(G241,Hodnoc!$P$1:$Q$11,2,0)</f>
        <v>10.8</v>
      </c>
    </row>
    <row r="242" spans="1:11" ht="12.75">
      <c r="A242" s="22">
        <v>241</v>
      </c>
      <c r="B242" s="23">
        <v>40055</v>
      </c>
      <c r="C242" s="23" t="s">
        <v>705</v>
      </c>
      <c r="D242" s="23"/>
      <c r="E242" s="22" t="s">
        <v>895</v>
      </c>
      <c r="F242" s="24" t="s">
        <v>73</v>
      </c>
      <c r="G242" s="25" t="s">
        <v>38</v>
      </c>
      <c r="H242" s="25" t="s">
        <v>106</v>
      </c>
      <c r="I242" s="25" t="s">
        <v>9</v>
      </c>
      <c r="J242" s="25" t="str">
        <f t="shared" si="8"/>
        <v>A</v>
      </c>
      <c r="K242" s="26">
        <f ca="1">VLOOKUP(F242,OFFSET(Hodnoc!$A$1:$C$28,0,IF(I242="Hory",0,IF(I242="Ledy",3,IF(I242="Písek",6,IF(I242="Skalky",9,IF(I242="Boulder",12,"chyba")))))),IF(J242="A",2,3),0)*VLOOKUP(G242,Hodnoc!$P$1:$Q$11,2,0)</f>
        <v>23.400000000000002</v>
      </c>
    </row>
    <row r="243" spans="1:11" ht="12.75">
      <c r="A243" s="22">
        <v>242</v>
      </c>
      <c r="B243" s="23">
        <v>40062</v>
      </c>
      <c r="C243" s="23" t="s">
        <v>705</v>
      </c>
      <c r="D243" s="23"/>
      <c r="E243" s="22" t="s">
        <v>617</v>
      </c>
      <c r="F243" s="24" t="s">
        <v>76</v>
      </c>
      <c r="G243" s="25" t="s">
        <v>50</v>
      </c>
      <c r="H243" s="25" t="s">
        <v>106</v>
      </c>
      <c r="I243" s="25" t="s">
        <v>9</v>
      </c>
      <c r="J243" s="25" t="str">
        <f t="shared" si="8"/>
        <v>A</v>
      </c>
      <c r="K243" s="26">
        <f ca="1">VLOOKUP(F243,OFFSET(Hodnoc!$A$1:$C$28,0,IF(I243="Hory",0,IF(I243="Ledy",3,IF(I243="Písek",6,IF(I243="Skalky",9,IF(I243="Boulder",12,"chyba")))))),IF(J243="A",2,3),0)*VLOOKUP(G243,Hodnoc!$P$1:$Q$11,2,0)</f>
        <v>25</v>
      </c>
    </row>
    <row r="244" spans="1:11" ht="12.75">
      <c r="A244" s="22">
        <v>243</v>
      </c>
      <c r="B244" s="23">
        <v>40062</v>
      </c>
      <c r="C244" s="23" t="s">
        <v>705</v>
      </c>
      <c r="D244" s="23"/>
      <c r="E244" s="22" t="s">
        <v>617</v>
      </c>
      <c r="F244" s="24" t="s">
        <v>76</v>
      </c>
      <c r="G244" s="25" t="s">
        <v>40</v>
      </c>
      <c r="H244" s="25" t="s">
        <v>106</v>
      </c>
      <c r="I244" s="25" t="s">
        <v>9</v>
      </c>
      <c r="J244" s="25" t="str">
        <f t="shared" si="8"/>
        <v>A</v>
      </c>
      <c r="K244" s="26">
        <f ca="1">VLOOKUP(F244,OFFSET(Hodnoc!$A$1:$C$28,0,IF(I244="Hory",0,IF(I244="Ledy",3,IF(I244="Písek",6,IF(I244="Skalky",9,IF(I244="Boulder",12,"chyba")))))),IF(J244="A",2,3),0)*VLOOKUP(G244,Hodnoc!$P$1:$Q$11,2,0)</f>
        <v>37.5</v>
      </c>
    </row>
    <row r="245" spans="1:11" ht="12.75">
      <c r="A245" s="22">
        <v>244</v>
      </c>
      <c r="B245" s="23">
        <v>40062</v>
      </c>
      <c r="C245" s="23" t="s">
        <v>705</v>
      </c>
      <c r="D245" s="23"/>
      <c r="E245" s="22" t="s">
        <v>702</v>
      </c>
      <c r="F245" s="24" t="s">
        <v>75</v>
      </c>
      <c r="G245" s="25" t="s">
        <v>38</v>
      </c>
      <c r="H245" s="25" t="s">
        <v>106</v>
      </c>
      <c r="I245" s="25" t="s">
        <v>9</v>
      </c>
      <c r="J245" s="25" t="str">
        <f t="shared" si="8"/>
        <v>A</v>
      </c>
      <c r="K245" s="26">
        <f ca="1">VLOOKUP(F245,OFFSET(Hodnoc!$A$1:$C$28,0,IF(I245="Hory",0,IF(I245="Ledy",3,IF(I245="Písek",6,IF(I245="Skalky",9,IF(I245="Boulder",12,"chyba")))))),IF(J245="A",2,3),0)*VLOOKUP(G245,Hodnoc!$P$1:$Q$11,2,0)</f>
        <v>37.800000000000004</v>
      </c>
    </row>
    <row r="246" spans="1:11" ht="12.75">
      <c r="A246" s="22">
        <v>245</v>
      </c>
      <c r="B246" s="23">
        <v>40062</v>
      </c>
      <c r="C246" s="23" t="s">
        <v>705</v>
      </c>
      <c r="D246" s="23"/>
      <c r="E246" s="22" t="s">
        <v>896</v>
      </c>
      <c r="F246" s="24">
        <v>7</v>
      </c>
      <c r="G246" s="25" t="s">
        <v>38</v>
      </c>
      <c r="H246" s="25" t="s">
        <v>106</v>
      </c>
      <c r="I246" s="25" t="s">
        <v>9</v>
      </c>
      <c r="J246" s="25" t="str">
        <f t="shared" si="8"/>
        <v>A</v>
      </c>
      <c r="K246" s="26">
        <f ca="1">VLOOKUP(F246,OFFSET(Hodnoc!$A$1:$C$28,0,IF(I246="Hory",0,IF(I246="Ledy",3,IF(I246="Písek",6,IF(I246="Skalky",9,IF(I246="Boulder",12,"chyba")))))),IF(J246="A",2,3),0)*VLOOKUP(G246,Hodnoc!$P$1:$Q$11,2,0)</f>
        <v>52.2</v>
      </c>
    </row>
    <row r="247" spans="1:11" ht="12.75">
      <c r="A247" s="22">
        <v>246</v>
      </c>
      <c r="B247" s="23">
        <v>40062</v>
      </c>
      <c r="C247" s="23" t="s">
        <v>705</v>
      </c>
      <c r="D247" s="23"/>
      <c r="E247" s="22" t="s">
        <v>896</v>
      </c>
      <c r="F247" s="24">
        <v>7</v>
      </c>
      <c r="G247" s="25" t="s">
        <v>40</v>
      </c>
      <c r="H247" s="25" t="s">
        <v>106</v>
      </c>
      <c r="I247" s="25" t="s">
        <v>9</v>
      </c>
      <c r="J247" s="25" t="str">
        <f t="shared" si="8"/>
        <v>A</v>
      </c>
      <c r="K247" s="26">
        <f ca="1">VLOOKUP(F247,OFFSET(Hodnoc!$A$1:$C$28,0,IF(I247="Hory",0,IF(I247="Ledy",3,IF(I247="Písek",6,IF(I247="Skalky",9,IF(I247="Boulder",12,"chyba")))))),IF(J247="A",2,3),0)*VLOOKUP(G247,Hodnoc!$P$1:$Q$11,2,0)</f>
        <v>43.5</v>
      </c>
    </row>
    <row r="248" spans="1:11" ht="12.75">
      <c r="A248" s="22">
        <v>247</v>
      </c>
      <c r="B248" s="23">
        <v>40062</v>
      </c>
      <c r="C248" s="23" t="s">
        <v>705</v>
      </c>
      <c r="D248" s="23"/>
      <c r="E248" s="22" t="s">
        <v>777</v>
      </c>
      <c r="F248" s="24" t="s">
        <v>76</v>
      </c>
      <c r="G248" s="25" t="s">
        <v>90</v>
      </c>
      <c r="H248" s="25" t="s">
        <v>106</v>
      </c>
      <c r="I248" s="25" t="s">
        <v>9</v>
      </c>
      <c r="J248" s="25" t="str">
        <f t="shared" si="8"/>
        <v>A</v>
      </c>
      <c r="K248" s="26">
        <f ca="1">VLOOKUP(F248,OFFSET(Hodnoc!$A$1:$C$28,0,IF(I248="Hory",0,IF(I248="Ledy",3,IF(I248="Písek",6,IF(I248="Skalky",9,IF(I248="Boulder",12,"chyba")))))),IF(J248="A",2,3),0)*VLOOKUP(G248,Hodnoc!$P$1:$Q$11,2,0)</f>
        <v>37.5</v>
      </c>
    </row>
    <row r="249" spans="1:11" ht="12.75">
      <c r="A249" s="22">
        <v>248</v>
      </c>
      <c r="B249" s="23">
        <v>40062</v>
      </c>
      <c r="C249" s="23" t="s">
        <v>705</v>
      </c>
      <c r="D249" s="23"/>
      <c r="E249" s="22" t="s">
        <v>897</v>
      </c>
      <c r="F249" s="24" t="s">
        <v>76</v>
      </c>
      <c r="G249" s="25" t="s">
        <v>38</v>
      </c>
      <c r="H249" s="25" t="s">
        <v>106</v>
      </c>
      <c r="I249" s="25" t="s">
        <v>9</v>
      </c>
      <c r="J249" s="25" t="str">
        <f t="shared" si="8"/>
        <v>A</v>
      </c>
      <c r="K249" s="26">
        <f ca="1">VLOOKUP(F249,OFFSET(Hodnoc!$A$1:$C$28,0,IF(I249="Hory",0,IF(I249="Ledy",3,IF(I249="Písek",6,IF(I249="Skalky",9,IF(I249="Boulder",12,"chyba")))))),IF(J249="A",2,3),0)*VLOOKUP(G249,Hodnoc!$P$1:$Q$11,2,0)</f>
        <v>45</v>
      </c>
    </row>
    <row r="250" spans="1:11" ht="12.75">
      <c r="A250" s="22">
        <v>249</v>
      </c>
      <c r="B250" s="23">
        <v>40064</v>
      </c>
      <c r="C250" s="23" t="s">
        <v>147</v>
      </c>
      <c r="D250" s="23"/>
      <c r="E250" s="22" t="s">
        <v>898</v>
      </c>
      <c r="F250" s="24" t="s">
        <v>75</v>
      </c>
      <c r="G250" s="25" t="s">
        <v>38</v>
      </c>
      <c r="H250" s="25" t="s">
        <v>106</v>
      </c>
      <c r="I250" s="25" t="s">
        <v>9</v>
      </c>
      <c r="J250" s="25" t="str">
        <f t="shared" si="8"/>
        <v>A</v>
      </c>
      <c r="K250" s="26">
        <f ca="1">VLOOKUP(F250,OFFSET(Hodnoc!$A$1:$C$28,0,IF(I250="Hory",0,IF(I250="Ledy",3,IF(I250="Písek",6,IF(I250="Skalky",9,IF(I250="Boulder",12,"chyba")))))),IF(J250="A",2,3),0)*VLOOKUP(G250,Hodnoc!$P$1:$Q$11,2,0)</f>
        <v>37.800000000000004</v>
      </c>
    </row>
    <row r="251" spans="1:11" ht="12.75">
      <c r="A251" s="22">
        <v>250</v>
      </c>
      <c r="B251" s="23">
        <v>40064</v>
      </c>
      <c r="C251" s="23" t="s">
        <v>147</v>
      </c>
      <c r="D251" s="23"/>
      <c r="E251" s="22" t="s">
        <v>899</v>
      </c>
      <c r="F251" s="24">
        <v>7</v>
      </c>
      <c r="G251" s="25" t="s">
        <v>38</v>
      </c>
      <c r="H251" s="25" t="s">
        <v>106</v>
      </c>
      <c r="I251" s="25" t="s">
        <v>9</v>
      </c>
      <c r="J251" s="25" t="str">
        <f t="shared" si="8"/>
        <v>A</v>
      </c>
      <c r="K251" s="26">
        <f ca="1">VLOOKUP(F251,OFFSET(Hodnoc!$A$1:$C$28,0,IF(I251="Hory",0,IF(I251="Ledy",3,IF(I251="Písek",6,IF(I251="Skalky",9,IF(I251="Boulder",12,"chyba")))))),IF(J251="A",2,3),0)*VLOOKUP(G251,Hodnoc!$P$1:$Q$11,2,0)</f>
        <v>52.2</v>
      </c>
    </row>
    <row r="252" spans="1:11" ht="12.75">
      <c r="A252" s="22">
        <v>251</v>
      </c>
      <c r="B252" s="23">
        <v>40064</v>
      </c>
      <c r="C252" s="23" t="s">
        <v>147</v>
      </c>
      <c r="D252" s="23"/>
      <c r="E252" s="22" t="s">
        <v>900</v>
      </c>
      <c r="F252" s="24" t="s">
        <v>76</v>
      </c>
      <c r="G252" s="25" t="s">
        <v>38</v>
      </c>
      <c r="H252" s="25" t="s">
        <v>106</v>
      </c>
      <c r="I252" s="25" t="s">
        <v>9</v>
      </c>
      <c r="J252" s="25" t="str">
        <f t="shared" si="8"/>
        <v>A</v>
      </c>
      <c r="K252" s="26">
        <f ca="1">VLOOKUP(F252,OFFSET(Hodnoc!$A$1:$C$28,0,IF(I252="Hory",0,IF(I252="Ledy",3,IF(I252="Písek",6,IF(I252="Skalky",9,IF(I252="Boulder",12,"chyba")))))),IF(J252="A",2,3),0)*VLOOKUP(G252,Hodnoc!$P$1:$Q$11,2,0)</f>
        <v>45</v>
      </c>
    </row>
    <row r="253" spans="1:11" ht="12.75">
      <c r="A253" s="22">
        <v>252</v>
      </c>
      <c r="B253" s="23">
        <v>40067</v>
      </c>
      <c r="C253" s="23" t="s">
        <v>147</v>
      </c>
      <c r="D253" s="23"/>
      <c r="E253" s="22" t="s">
        <v>551</v>
      </c>
      <c r="F253" s="24" t="s">
        <v>76</v>
      </c>
      <c r="G253" s="25" t="s">
        <v>38</v>
      </c>
      <c r="H253" s="25" t="s">
        <v>106</v>
      </c>
      <c r="I253" s="25" t="s">
        <v>9</v>
      </c>
      <c r="J253" s="25" t="str">
        <f t="shared" si="8"/>
        <v>A</v>
      </c>
      <c r="K253" s="26">
        <f ca="1">VLOOKUP(F253,OFFSET(Hodnoc!$A$1:$C$28,0,IF(I253="Hory",0,IF(I253="Ledy",3,IF(I253="Písek",6,IF(I253="Skalky",9,IF(I253="Boulder",12,"chyba")))))),IF(J253="A",2,3),0)*VLOOKUP(G253,Hodnoc!$P$1:$Q$11,2,0)</f>
        <v>45</v>
      </c>
    </row>
    <row r="254" spans="1:11" ht="12.75">
      <c r="A254" s="22">
        <v>253</v>
      </c>
      <c r="B254" s="23">
        <v>40067</v>
      </c>
      <c r="C254" s="23" t="s">
        <v>147</v>
      </c>
      <c r="D254" s="23"/>
      <c r="E254" s="22" t="s">
        <v>148</v>
      </c>
      <c r="F254" s="24">
        <v>5</v>
      </c>
      <c r="G254" s="25" t="s">
        <v>38</v>
      </c>
      <c r="H254" s="25" t="s">
        <v>106</v>
      </c>
      <c r="I254" s="25" t="s">
        <v>9</v>
      </c>
      <c r="J254" s="25" t="str">
        <f t="shared" si="8"/>
        <v>A</v>
      </c>
      <c r="K254" s="26">
        <f ca="1">VLOOKUP(F254,OFFSET(Hodnoc!$A$1:$C$28,0,IF(I254="Hory",0,IF(I254="Ledy",3,IF(I254="Písek",6,IF(I254="Skalky",9,IF(I254="Boulder",12,"chyba")))))),IF(J254="A",2,3),0)*VLOOKUP(G254,Hodnoc!$P$1:$Q$11,2,0)</f>
        <v>19.8</v>
      </c>
    </row>
    <row r="255" spans="1:11" ht="12.75">
      <c r="A255" s="22">
        <v>254</v>
      </c>
      <c r="B255" s="23">
        <v>40067</v>
      </c>
      <c r="C255" s="23" t="s">
        <v>147</v>
      </c>
      <c r="D255" s="23"/>
      <c r="E255" s="22" t="s">
        <v>901</v>
      </c>
      <c r="F255" s="24">
        <v>7</v>
      </c>
      <c r="G255" s="25" t="s">
        <v>90</v>
      </c>
      <c r="H255" s="25" t="s">
        <v>106</v>
      </c>
      <c r="I255" s="25" t="s">
        <v>9</v>
      </c>
      <c r="J255" s="25" t="str">
        <f t="shared" si="8"/>
        <v>A</v>
      </c>
      <c r="K255" s="26">
        <f ca="1">VLOOKUP(F255,OFFSET(Hodnoc!$A$1:$C$28,0,IF(I255="Hory",0,IF(I255="Ledy",3,IF(I255="Písek",6,IF(I255="Skalky",9,IF(I255="Boulder",12,"chyba")))))),IF(J255="A",2,3),0)*VLOOKUP(G255,Hodnoc!$P$1:$Q$11,2,0)</f>
        <v>43.5</v>
      </c>
    </row>
    <row r="256" spans="1:11" ht="12.75">
      <c r="A256" s="22">
        <v>255</v>
      </c>
      <c r="B256" s="23">
        <v>40067</v>
      </c>
      <c r="C256" s="23" t="s">
        <v>147</v>
      </c>
      <c r="D256" s="23"/>
      <c r="E256" s="22" t="s">
        <v>902</v>
      </c>
      <c r="F256" s="24" t="s">
        <v>72</v>
      </c>
      <c r="G256" s="25" t="s">
        <v>39</v>
      </c>
      <c r="H256" s="25" t="s">
        <v>106</v>
      </c>
      <c r="I256" s="25" t="s">
        <v>9</v>
      </c>
      <c r="J256" s="25" t="str">
        <f t="shared" si="8"/>
        <v>A</v>
      </c>
      <c r="K256" s="26">
        <f ca="1">VLOOKUP(F256,OFFSET(Hodnoc!$A$1:$C$28,0,IF(I256="Hory",0,IF(I256="Ledy",3,IF(I256="Písek",6,IF(I256="Skalky",9,IF(I256="Boulder",12,"chyba")))))),IF(J256="A",2,3),0)*VLOOKUP(G256,Hodnoc!$P$1:$Q$11,2,0)</f>
        <v>13.5</v>
      </c>
    </row>
    <row r="257" spans="1:11" ht="12.75">
      <c r="A257" s="22">
        <v>256</v>
      </c>
      <c r="B257" s="23">
        <v>40069</v>
      </c>
      <c r="C257" s="23" t="s">
        <v>705</v>
      </c>
      <c r="D257" s="23"/>
      <c r="E257" s="22" t="s">
        <v>794</v>
      </c>
      <c r="F257" s="24">
        <v>7</v>
      </c>
      <c r="G257" s="25" t="s">
        <v>50</v>
      </c>
      <c r="H257" s="25" t="s">
        <v>106</v>
      </c>
      <c r="I257" s="25" t="s">
        <v>9</v>
      </c>
      <c r="J257" s="25" t="str">
        <f t="shared" si="8"/>
        <v>A</v>
      </c>
      <c r="K257" s="26">
        <f ca="1">VLOOKUP(F257,OFFSET(Hodnoc!$A$1:$C$28,0,IF(I257="Hory",0,IF(I257="Ledy",3,IF(I257="Písek",6,IF(I257="Skalky",9,IF(I257="Boulder",12,"chyba")))))),IF(J257="A",2,3),0)*VLOOKUP(G257,Hodnoc!$P$1:$Q$11,2,0)</f>
        <v>29</v>
      </c>
    </row>
    <row r="258" spans="1:11" ht="12.75">
      <c r="A258" s="22">
        <v>257</v>
      </c>
      <c r="B258" s="23">
        <v>40069</v>
      </c>
      <c r="C258" s="23" t="s">
        <v>705</v>
      </c>
      <c r="D258" s="23"/>
      <c r="E258" s="22" t="s">
        <v>794</v>
      </c>
      <c r="F258" s="24">
        <v>7</v>
      </c>
      <c r="G258" s="25" t="s">
        <v>39</v>
      </c>
      <c r="H258" s="25" t="s">
        <v>106</v>
      </c>
      <c r="I258" s="25" t="s">
        <v>9</v>
      </c>
      <c r="J258" s="25" t="str">
        <f t="shared" si="8"/>
        <v>A</v>
      </c>
      <c r="K258" s="26">
        <f ca="1">VLOOKUP(F258,OFFSET(Hodnoc!$A$1:$C$28,0,IF(I258="Hory",0,IF(I258="Ledy",3,IF(I258="Písek",6,IF(I258="Skalky",9,IF(I258="Boulder",12,"chyba")))))),IF(J258="A",2,3),0)*VLOOKUP(G258,Hodnoc!$P$1:$Q$11,2,0)</f>
        <v>43.5</v>
      </c>
    </row>
    <row r="259" spans="1:11" ht="12.75">
      <c r="A259" s="22">
        <v>258</v>
      </c>
      <c r="B259" s="23">
        <v>40069</v>
      </c>
      <c r="C259" s="23" t="s">
        <v>705</v>
      </c>
      <c r="D259" s="23"/>
      <c r="E259" s="22" t="s">
        <v>903</v>
      </c>
      <c r="F259" s="24" t="s">
        <v>74</v>
      </c>
      <c r="G259" s="25" t="s">
        <v>38</v>
      </c>
      <c r="H259" s="25" t="s">
        <v>106</v>
      </c>
      <c r="I259" s="25" t="s">
        <v>9</v>
      </c>
      <c r="J259" s="25" t="str">
        <f t="shared" si="8"/>
        <v>A</v>
      </c>
      <c r="K259" s="26">
        <f ca="1">VLOOKUP(F259,OFFSET(Hodnoc!$A$1:$C$28,0,IF(I259="Hory",0,IF(I259="Ledy",3,IF(I259="Písek",6,IF(I259="Skalky",9,IF(I259="Boulder",12,"chyba")))))),IF(J259="A",2,3),0)*VLOOKUP(G259,Hodnoc!$P$1:$Q$11,2,0)</f>
        <v>28.8</v>
      </c>
    </row>
    <row r="260" spans="1:11" ht="12.75">
      <c r="A260" s="22">
        <v>259</v>
      </c>
      <c r="B260" s="23">
        <v>40069</v>
      </c>
      <c r="C260" s="23" t="s">
        <v>705</v>
      </c>
      <c r="D260" s="23"/>
      <c r="E260" s="22" t="s">
        <v>904</v>
      </c>
      <c r="F260" s="24">
        <v>6</v>
      </c>
      <c r="G260" s="25" t="s">
        <v>38</v>
      </c>
      <c r="H260" s="25" t="s">
        <v>106</v>
      </c>
      <c r="I260" s="25" t="s">
        <v>9</v>
      </c>
      <c r="J260" s="25" t="str">
        <f t="shared" si="8"/>
        <v>A</v>
      </c>
      <c r="K260" s="26">
        <f ca="1">VLOOKUP(F260,OFFSET(Hodnoc!$A$1:$C$28,0,IF(I260="Hory",0,IF(I260="Ledy",3,IF(I260="Písek",6,IF(I260="Skalky",9,IF(I260="Boulder",12,"chyba")))))),IF(J260="A",2,3),0)*VLOOKUP(G260,Hodnoc!$P$1:$Q$11,2,0)</f>
        <v>32.4</v>
      </c>
    </row>
    <row r="261" spans="1:11" ht="12.75">
      <c r="A261" s="22">
        <v>260</v>
      </c>
      <c r="B261" s="23">
        <v>40069</v>
      </c>
      <c r="C261" s="23" t="s">
        <v>705</v>
      </c>
      <c r="D261" s="23"/>
      <c r="E261" s="22" t="s">
        <v>905</v>
      </c>
      <c r="F261" s="24">
        <v>5</v>
      </c>
      <c r="G261" s="25" t="s">
        <v>38</v>
      </c>
      <c r="H261" s="25" t="s">
        <v>106</v>
      </c>
      <c r="I261" s="25" t="s">
        <v>9</v>
      </c>
      <c r="J261" s="25" t="str">
        <f t="shared" si="8"/>
        <v>A</v>
      </c>
      <c r="K261" s="26">
        <f ca="1">VLOOKUP(F261,OFFSET(Hodnoc!$A$1:$C$28,0,IF(I261="Hory",0,IF(I261="Ledy",3,IF(I261="Písek",6,IF(I261="Skalky",9,IF(I261="Boulder",12,"chyba")))))),IF(J261="A",2,3),0)*VLOOKUP(G261,Hodnoc!$P$1:$Q$11,2,0)</f>
        <v>19.8</v>
      </c>
    </row>
    <row r="262" spans="1:11" ht="12.75">
      <c r="A262" s="22">
        <v>261</v>
      </c>
      <c r="B262" s="23">
        <v>40069</v>
      </c>
      <c r="C262" s="23" t="s">
        <v>705</v>
      </c>
      <c r="D262" s="23"/>
      <c r="E262" s="22" t="s">
        <v>906</v>
      </c>
      <c r="F262" s="24" t="s">
        <v>74</v>
      </c>
      <c r="G262" s="25" t="s">
        <v>38</v>
      </c>
      <c r="H262" s="25" t="s">
        <v>106</v>
      </c>
      <c r="I262" s="25" t="s">
        <v>9</v>
      </c>
      <c r="J262" s="25" t="str">
        <f t="shared" si="8"/>
        <v>A</v>
      </c>
      <c r="K262" s="26">
        <f ca="1">VLOOKUP(F262,OFFSET(Hodnoc!$A$1:$C$28,0,IF(I262="Hory",0,IF(I262="Ledy",3,IF(I262="Písek",6,IF(I262="Skalky",9,IF(I262="Boulder",12,"chyba")))))),IF(J262="A",2,3),0)*VLOOKUP(G262,Hodnoc!$P$1:$Q$11,2,0)</f>
        <v>28.8</v>
      </c>
    </row>
    <row r="263" spans="1:11" ht="12.75">
      <c r="A263" s="22">
        <v>262</v>
      </c>
      <c r="B263" s="23">
        <v>40069</v>
      </c>
      <c r="C263" s="23" t="s">
        <v>705</v>
      </c>
      <c r="D263" s="23"/>
      <c r="E263" s="22" t="s">
        <v>895</v>
      </c>
      <c r="F263" s="24" t="s">
        <v>73</v>
      </c>
      <c r="G263" s="25" t="s">
        <v>39</v>
      </c>
      <c r="H263" s="25" t="s">
        <v>106</v>
      </c>
      <c r="I263" s="25" t="s">
        <v>9</v>
      </c>
      <c r="J263" s="25" t="str">
        <f t="shared" si="8"/>
        <v>A</v>
      </c>
      <c r="K263" s="26">
        <f ca="1">VLOOKUP(F263,OFFSET(Hodnoc!$A$1:$C$28,0,IF(I263="Hory",0,IF(I263="Ledy",3,IF(I263="Písek",6,IF(I263="Skalky",9,IF(I263="Boulder",12,"chyba")))))),IF(J263="A",2,3),0)*VLOOKUP(G263,Hodnoc!$P$1:$Q$11,2,0)</f>
        <v>19.5</v>
      </c>
    </row>
    <row r="264" spans="1:11" ht="12.75">
      <c r="A264" s="22">
        <v>263</v>
      </c>
      <c r="B264" s="23">
        <v>40071</v>
      </c>
      <c r="C264" s="23" t="s">
        <v>147</v>
      </c>
      <c r="D264" s="23"/>
      <c r="E264" s="22" t="s">
        <v>152</v>
      </c>
      <c r="F264" s="24">
        <v>6</v>
      </c>
      <c r="G264" s="25" t="s">
        <v>38</v>
      </c>
      <c r="H264" s="25" t="s">
        <v>106</v>
      </c>
      <c r="I264" s="25" t="s">
        <v>9</v>
      </c>
      <c r="J264" s="25" t="str">
        <f t="shared" si="8"/>
        <v>A</v>
      </c>
      <c r="K264" s="26">
        <f ca="1">VLOOKUP(F264,OFFSET(Hodnoc!$A$1:$C$28,0,IF(I264="Hory",0,IF(I264="Ledy",3,IF(I264="Písek",6,IF(I264="Skalky",9,IF(I264="Boulder",12,"chyba")))))),IF(J264="A",2,3),0)*VLOOKUP(G264,Hodnoc!$P$1:$Q$11,2,0)</f>
        <v>32.4</v>
      </c>
    </row>
    <row r="265" spans="1:11" ht="12.75">
      <c r="A265" s="22">
        <v>264</v>
      </c>
      <c r="B265" s="23">
        <v>40071</v>
      </c>
      <c r="C265" s="23" t="s">
        <v>147</v>
      </c>
      <c r="D265" s="23"/>
      <c r="E265" s="22" t="s">
        <v>907</v>
      </c>
      <c r="F265" s="24">
        <v>7</v>
      </c>
      <c r="G265" s="25" t="s">
        <v>38</v>
      </c>
      <c r="H265" s="25" t="s">
        <v>106</v>
      </c>
      <c r="I265" s="25" t="s">
        <v>9</v>
      </c>
      <c r="J265" s="25" t="str">
        <f t="shared" si="8"/>
        <v>A</v>
      </c>
      <c r="K265" s="26">
        <f ca="1">VLOOKUP(F265,OFFSET(Hodnoc!$A$1:$C$28,0,IF(I265="Hory",0,IF(I265="Ledy",3,IF(I265="Písek",6,IF(I265="Skalky",9,IF(I265="Boulder",12,"chyba")))))),IF(J265="A",2,3),0)*VLOOKUP(G265,Hodnoc!$P$1:$Q$11,2,0)</f>
        <v>52.2</v>
      </c>
    </row>
    <row r="266" spans="1:11" ht="12.75">
      <c r="A266" s="22">
        <v>265</v>
      </c>
      <c r="B266" s="23">
        <v>40071</v>
      </c>
      <c r="C266" s="23" t="s">
        <v>147</v>
      </c>
      <c r="D266" s="23"/>
      <c r="E266" s="22" t="s">
        <v>908</v>
      </c>
      <c r="F266" s="24">
        <v>6</v>
      </c>
      <c r="G266" s="25" t="s">
        <v>38</v>
      </c>
      <c r="H266" s="25" t="s">
        <v>106</v>
      </c>
      <c r="I266" s="25" t="s">
        <v>9</v>
      </c>
      <c r="J266" s="25" t="str">
        <f t="shared" si="8"/>
        <v>A</v>
      </c>
      <c r="K266" s="26">
        <f ca="1">VLOOKUP(F266,OFFSET(Hodnoc!$A$1:$C$28,0,IF(I266="Hory",0,IF(I266="Ledy",3,IF(I266="Písek",6,IF(I266="Skalky",9,IF(I266="Boulder",12,"chyba")))))),IF(J266="A",2,3),0)*VLOOKUP(G266,Hodnoc!$P$1:$Q$11,2,0)</f>
        <v>32.4</v>
      </c>
    </row>
    <row r="267" spans="1:11" ht="12.75">
      <c r="A267" s="22">
        <v>266</v>
      </c>
      <c r="B267" s="23">
        <v>40075</v>
      </c>
      <c r="C267" s="23" t="s">
        <v>198</v>
      </c>
      <c r="D267" s="23"/>
      <c r="E267" s="22" t="s">
        <v>909</v>
      </c>
      <c r="F267" s="24" t="s">
        <v>74</v>
      </c>
      <c r="G267" s="25" t="s">
        <v>38</v>
      </c>
      <c r="H267" s="25" t="s">
        <v>106</v>
      </c>
      <c r="I267" s="25" t="s">
        <v>9</v>
      </c>
      <c r="J267" s="25" t="str">
        <f t="shared" si="8"/>
        <v>A</v>
      </c>
      <c r="K267" s="26">
        <f ca="1">VLOOKUP(F267,OFFSET(Hodnoc!$A$1:$C$28,0,IF(I267="Hory",0,IF(I267="Ledy",3,IF(I267="Písek",6,IF(I267="Skalky",9,IF(I267="Boulder",12,"chyba")))))),IF(J267="A",2,3),0)*VLOOKUP(G267,Hodnoc!$P$1:$Q$11,2,0)</f>
        <v>28.8</v>
      </c>
    </row>
    <row r="268" spans="1:11" ht="12.75">
      <c r="A268" s="22">
        <v>267</v>
      </c>
      <c r="B268" s="23">
        <v>40075</v>
      </c>
      <c r="C268" s="23" t="s">
        <v>198</v>
      </c>
      <c r="D268" s="23"/>
      <c r="E268" s="22" t="s">
        <v>910</v>
      </c>
      <c r="F268" s="24">
        <v>6</v>
      </c>
      <c r="G268" s="25" t="s">
        <v>50</v>
      </c>
      <c r="H268" s="25" t="s">
        <v>106</v>
      </c>
      <c r="I268" s="25" t="s">
        <v>9</v>
      </c>
      <c r="J268" s="25" t="str">
        <f t="shared" si="8"/>
        <v>A</v>
      </c>
      <c r="K268" s="26">
        <f ca="1">VLOOKUP(F268,OFFSET(Hodnoc!$A$1:$C$28,0,IF(I268="Hory",0,IF(I268="Ledy",3,IF(I268="Písek",6,IF(I268="Skalky",9,IF(I268="Boulder",12,"chyba")))))),IF(J268="A",2,3),0)*VLOOKUP(G268,Hodnoc!$P$1:$Q$11,2,0)</f>
        <v>18</v>
      </c>
    </row>
    <row r="269" spans="1:11" ht="12.75">
      <c r="A269" s="22">
        <v>268</v>
      </c>
      <c r="B269" s="23">
        <v>40075</v>
      </c>
      <c r="C269" s="23" t="s">
        <v>198</v>
      </c>
      <c r="D269" s="23"/>
      <c r="E269" s="22" t="s">
        <v>800</v>
      </c>
      <c r="F269" s="24" t="s">
        <v>65</v>
      </c>
      <c r="G269" s="25" t="s">
        <v>50</v>
      </c>
      <c r="H269" s="25" t="s">
        <v>106</v>
      </c>
      <c r="I269" s="25" t="s">
        <v>9</v>
      </c>
      <c r="J269" s="25" t="str">
        <f t="shared" si="8"/>
        <v>A</v>
      </c>
      <c r="K269" s="26">
        <f ca="1">VLOOKUP(F269,OFFSET(Hodnoc!$A$1:$C$28,0,IF(I269="Hory",0,IF(I269="Ledy",3,IF(I269="Písek",6,IF(I269="Skalky",9,IF(I269="Boulder",12,"chyba")))))),IF(J269="A",2,3),0)*VLOOKUP(G269,Hodnoc!$P$1:$Q$11,2,0)</f>
        <v>38</v>
      </c>
    </row>
    <row r="270" spans="1:11" ht="12.75">
      <c r="A270" s="22">
        <v>269</v>
      </c>
      <c r="B270" s="23">
        <v>40075</v>
      </c>
      <c r="C270" s="23" t="s">
        <v>198</v>
      </c>
      <c r="D270" s="23"/>
      <c r="E270" s="22" t="s">
        <v>799</v>
      </c>
      <c r="F270" s="24" t="s">
        <v>65</v>
      </c>
      <c r="G270" s="25" t="s">
        <v>92</v>
      </c>
      <c r="H270" s="25" t="s">
        <v>106</v>
      </c>
      <c r="I270" s="25" t="s">
        <v>9</v>
      </c>
      <c r="J270" s="25" t="str">
        <f t="shared" si="8"/>
        <v>B</v>
      </c>
      <c r="K270" s="26">
        <f ca="1">VLOOKUP(F270,OFFSET(Hodnoc!$A$1:$C$28,0,IF(I270="Hory",0,IF(I270="Ledy",3,IF(I270="Písek",6,IF(I270="Skalky",9,IF(I270="Boulder",12,"chyba")))))),IF(J270="A",2,3),0)*VLOOKUP(G270,Hodnoc!$P$1:$Q$11,2,0)</f>
        <v>18</v>
      </c>
    </row>
    <row r="271" spans="1:11" ht="12.75">
      <c r="A271" s="22">
        <v>270</v>
      </c>
      <c r="B271" s="23">
        <v>40075</v>
      </c>
      <c r="C271" s="23" t="s">
        <v>198</v>
      </c>
      <c r="D271" s="23"/>
      <c r="E271" s="22" t="s">
        <v>911</v>
      </c>
      <c r="F271" s="24" t="s">
        <v>76</v>
      </c>
      <c r="G271" s="25" t="s">
        <v>50</v>
      </c>
      <c r="H271" s="25" t="s">
        <v>106</v>
      </c>
      <c r="I271" s="25" t="s">
        <v>9</v>
      </c>
      <c r="J271" s="25" t="str">
        <f t="shared" si="8"/>
        <v>A</v>
      </c>
      <c r="K271" s="26">
        <f ca="1">VLOOKUP(F271,OFFSET(Hodnoc!$A$1:$C$28,0,IF(I271="Hory",0,IF(I271="Ledy",3,IF(I271="Písek",6,IF(I271="Skalky",9,IF(I271="Boulder",12,"chyba")))))),IF(J271="A",2,3),0)*VLOOKUP(G271,Hodnoc!$P$1:$Q$11,2,0)</f>
        <v>25</v>
      </c>
    </row>
    <row r="272" spans="1:11" ht="12.75">
      <c r="A272" s="22">
        <v>271</v>
      </c>
      <c r="B272" s="23">
        <v>40076</v>
      </c>
      <c r="C272" s="23" t="s">
        <v>198</v>
      </c>
      <c r="D272" s="23"/>
      <c r="E272" s="22" t="s">
        <v>802</v>
      </c>
      <c r="F272" s="24" t="s">
        <v>66</v>
      </c>
      <c r="G272" s="25" t="s">
        <v>5</v>
      </c>
      <c r="H272" s="25" t="s">
        <v>106</v>
      </c>
      <c r="I272" s="25" t="s">
        <v>9</v>
      </c>
      <c r="J272" s="25" t="str">
        <f t="shared" si="8"/>
        <v>B</v>
      </c>
      <c r="K272" s="26">
        <f ca="1">VLOOKUP(F272,OFFSET(Hodnoc!$A$1:$C$28,0,IF(I272="Hory",0,IF(I272="Ledy",3,IF(I272="Písek",6,IF(I272="Skalky",9,IF(I272="Boulder",12,"chyba")))))),IF(J272="A",2,3),0)*VLOOKUP(G272,Hodnoc!$P$1:$Q$11,2,0)</f>
        <v>20.8</v>
      </c>
    </row>
    <row r="273" spans="1:11" ht="12.75">
      <c r="A273" s="22">
        <v>272</v>
      </c>
      <c r="B273" s="23">
        <v>40076</v>
      </c>
      <c r="C273" s="23" t="s">
        <v>198</v>
      </c>
      <c r="D273" s="23"/>
      <c r="E273" s="22" t="s">
        <v>801</v>
      </c>
      <c r="F273" s="24" t="s">
        <v>65</v>
      </c>
      <c r="G273" s="25" t="s">
        <v>92</v>
      </c>
      <c r="H273" s="25" t="s">
        <v>106</v>
      </c>
      <c r="I273" s="25" t="s">
        <v>9</v>
      </c>
      <c r="J273" s="25" t="str">
        <f t="shared" si="8"/>
        <v>B</v>
      </c>
      <c r="K273" s="26">
        <f ca="1">VLOOKUP(F273,OFFSET(Hodnoc!$A$1:$C$28,0,IF(I273="Hory",0,IF(I273="Ledy",3,IF(I273="Písek",6,IF(I273="Skalky",9,IF(I273="Boulder",12,"chyba")))))),IF(J273="A",2,3),0)*VLOOKUP(G273,Hodnoc!$P$1:$Q$11,2,0)</f>
        <v>18</v>
      </c>
    </row>
    <row r="274" spans="1:11" ht="12.75">
      <c r="A274" s="22">
        <v>273</v>
      </c>
      <c r="B274" s="23">
        <v>40076</v>
      </c>
      <c r="C274" s="23" t="s">
        <v>198</v>
      </c>
      <c r="D274" s="23"/>
      <c r="E274" s="22" t="s">
        <v>912</v>
      </c>
      <c r="F274" s="24" t="s">
        <v>66</v>
      </c>
      <c r="G274" s="25" t="s">
        <v>38</v>
      </c>
      <c r="H274" s="25" t="s">
        <v>106</v>
      </c>
      <c r="I274" s="25" t="s">
        <v>9</v>
      </c>
      <c r="J274" s="25" t="str">
        <f t="shared" si="8"/>
        <v>A</v>
      </c>
      <c r="K274" s="26">
        <f ca="1">VLOOKUP(F274,OFFSET(Hodnoc!$A$1:$C$28,0,IF(I274="Hory",0,IF(I274="Ledy",3,IF(I274="Písek",6,IF(I274="Skalky",9,IF(I274="Boulder",12,"chyba")))))),IF(J274="A",2,3),0)*VLOOKUP(G274,Hodnoc!$P$1:$Q$11,2,0)</f>
        <v>59.4</v>
      </c>
    </row>
    <row r="275" spans="1:11" ht="12.75">
      <c r="A275" s="22">
        <v>274</v>
      </c>
      <c r="B275" s="23">
        <v>40082</v>
      </c>
      <c r="C275" s="23" t="s">
        <v>245</v>
      </c>
      <c r="D275" s="23"/>
      <c r="E275" s="22" t="s">
        <v>337</v>
      </c>
      <c r="F275" s="24" t="s">
        <v>73</v>
      </c>
      <c r="G275" s="25" t="s">
        <v>39</v>
      </c>
      <c r="H275" s="25" t="s">
        <v>106</v>
      </c>
      <c r="I275" s="25" t="s">
        <v>9</v>
      </c>
      <c r="J275" s="25" t="str">
        <f t="shared" si="8"/>
        <v>A</v>
      </c>
      <c r="K275" s="26">
        <f ca="1">VLOOKUP(F275,OFFSET(Hodnoc!$A$1:$C$28,0,IF(I275="Hory",0,IF(I275="Ledy",3,IF(I275="Písek",6,IF(I275="Skalky",9,IF(I275="Boulder",12,"chyba")))))),IF(J275="A",2,3),0)*VLOOKUP(G275,Hodnoc!$P$1:$Q$11,2,0)</f>
        <v>19.5</v>
      </c>
    </row>
    <row r="276" spans="1:11" ht="12.75">
      <c r="A276" s="22">
        <v>275</v>
      </c>
      <c r="B276" s="23">
        <v>40083</v>
      </c>
      <c r="C276" s="23" t="s">
        <v>245</v>
      </c>
      <c r="D276" s="23" t="s">
        <v>333</v>
      </c>
      <c r="E276" s="22" t="s">
        <v>804</v>
      </c>
      <c r="F276" s="24" t="s">
        <v>70</v>
      </c>
      <c r="G276" s="25" t="s">
        <v>5</v>
      </c>
      <c r="H276" s="25" t="s">
        <v>106</v>
      </c>
      <c r="I276" s="25" t="s">
        <v>7</v>
      </c>
      <c r="J276" s="25" t="str">
        <f t="shared" si="8"/>
        <v>B</v>
      </c>
      <c r="K276" s="26">
        <f ca="1">VLOOKUP(F276,OFFSET(Hodnoc!$A$1:$C$28,0,IF(I276="Hory",0,IF(I276="Ledy",3,IF(I276="Písek",6,IF(I276="Skalky",9,IF(I276="Boulder",12,"chyba")))))),IF(J276="A",2,3),0)*VLOOKUP(G276,Hodnoc!$P$1:$Q$11,2,0)</f>
        <v>7.800000000000001</v>
      </c>
    </row>
    <row r="277" spans="1:11" ht="12.75">
      <c r="A277" s="22">
        <v>276</v>
      </c>
      <c r="B277" s="23">
        <v>40083</v>
      </c>
      <c r="C277" s="23" t="s">
        <v>245</v>
      </c>
      <c r="D277" s="23" t="s">
        <v>333</v>
      </c>
      <c r="E277" s="22" t="s">
        <v>805</v>
      </c>
      <c r="F277" s="24" t="s">
        <v>71</v>
      </c>
      <c r="G277" s="25" t="s">
        <v>5</v>
      </c>
      <c r="H277" s="25" t="s">
        <v>106</v>
      </c>
      <c r="I277" s="25" t="s">
        <v>7</v>
      </c>
      <c r="J277" s="25" t="str">
        <f t="shared" si="8"/>
        <v>B</v>
      </c>
      <c r="K277" s="26">
        <f ca="1">VLOOKUP(F277,OFFSET(Hodnoc!$A$1:$C$28,0,IF(I277="Hory",0,IF(I277="Ledy",3,IF(I277="Písek",6,IF(I277="Skalky",9,IF(I277="Boulder",12,"chyba")))))),IF(J277="A",2,3),0)*VLOOKUP(G277,Hodnoc!$P$1:$Q$11,2,0)</f>
        <v>10.4</v>
      </c>
    </row>
    <row r="278" spans="1:11" ht="12.75">
      <c r="A278" s="22">
        <v>277</v>
      </c>
      <c r="B278" s="23">
        <v>40083</v>
      </c>
      <c r="C278" s="23" t="s">
        <v>245</v>
      </c>
      <c r="D278" s="23" t="s">
        <v>333</v>
      </c>
      <c r="E278" s="22" t="s">
        <v>806</v>
      </c>
      <c r="F278" s="24" t="s">
        <v>74</v>
      </c>
      <c r="G278" s="25" t="s">
        <v>5</v>
      </c>
      <c r="H278" s="25" t="s">
        <v>106</v>
      </c>
      <c r="I278" s="25" t="s">
        <v>7</v>
      </c>
      <c r="J278" s="25" t="str">
        <f t="shared" si="8"/>
        <v>B</v>
      </c>
      <c r="K278" s="26">
        <f ca="1">VLOOKUP(F278,OFFSET(Hodnoc!$A$1:$C$28,0,IF(I278="Hory",0,IF(I278="Ledy",3,IF(I278="Písek",6,IF(I278="Skalky",9,IF(I278="Boulder",12,"chyba")))))),IF(J278="A",2,3),0)*VLOOKUP(G278,Hodnoc!$P$1:$Q$11,2,0)</f>
        <v>26</v>
      </c>
    </row>
    <row r="279" spans="1:11" ht="12.75">
      <c r="A279" s="22">
        <v>278</v>
      </c>
      <c r="B279" s="23">
        <v>40083</v>
      </c>
      <c r="C279" s="23" t="s">
        <v>245</v>
      </c>
      <c r="D279" s="23" t="s">
        <v>333</v>
      </c>
      <c r="E279" s="22" t="s">
        <v>807</v>
      </c>
      <c r="F279" s="24" t="s">
        <v>73</v>
      </c>
      <c r="G279" s="25" t="s">
        <v>5</v>
      </c>
      <c r="H279" s="25" t="s">
        <v>106</v>
      </c>
      <c r="I279" s="25" t="s">
        <v>7</v>
      </c>
      <c r="J279" s="25" t="str">
        <f t="shared" si="8"/>
        <v>B</v>
      </c>
      <c r="K279" s="26">
        <f ca="1">VLOOKUP(F279,OFFSET(Hodnoc!$A$1:$C$28,0,IF(I279="Hory",0,IF(I279="Ledy",3,IF(I279="Písek",6,IF(I279="Skalky",9,IF(I279="Boulder",12,"chyba")))))),IF(J279="A",2,3),0)*VLOOKUP(G279,Hodnoc!$P$1:$Q$11,2,0)</f>
        <v>23.400000000000002</v>
      </c>
    </row>
    <row r="280" spans="1:11" ht="12.75">
      <c r="A280" s="22">
        <v>279</v>
      </c>
      <c r="B280" s="23">
        <v>40083</v>
      </c>
      <c r="C280" s="23" t="s">
        <v>245</v>
      </c>
      <c r="D280" s="23" t="s">
        <v>333</v>
      </c>
      <c r="E280" s="22" t="s">
        <v>808</v>
      </c>
      <c r="F280" s="24" t="s">
        <v>71</v>
      </c>
      <c r="G280" s="25" t="s">
        <v>5</v>
      </c>
      <c r="H280" s="25" t="s">
        <v>106</v>
      </c>
      <c r="I280" s="25" t="s">
        <v>7</v>
      </c>
      <c r="J280" s="25" t="str">
        <f t="shared" si="8"/>
        <v>B</v>
      </c>
      <c r="K280" s="26">
        <f ca="1">VLOOKUP(F280,OFFSET(Hodnoc!$A$1:$C$28,0,IF(I280="Hory",0,IF(I280="Ledy",3,IF(I280="Písek",6,IF(I280="Skalky",9,IF(I280="Boulder",12,"chyba")))))),IF(J280="A",2,3),0)*VLOOKUP(G280,Hodnoc!$P$1:$Q$11,2,0)</f>
        <v>10.4</v>
      </c>
    </row>
    <row r="281" spans="1:11" ht="12.75">
      <c r="A281" s="22">
        <v>280</v>
      </c>
      <c r="B281" s="23">
        <v>40083</v>
      </c>
      <c r="C281" s="23" t="s">
        <v>245</v>
      </c>
      <c r="D281" s="23" t="s">
        <v>333</v>
      </c>
      <c r="E281" s="22" t="s">
        <v>809</v>
      </c>
      <c r="F281" s="24" t="s">
        <v>74</v>
      </c>
      <c r="G281" s="25" t="s">
        <v>5</v>
      </c>
      <c r="H281" s="25" t="s">
        <v>106</v>
      </c>
      <c r="I281" s="25" t="s">
        <v>7</v>
      </c>
      <c r="J281" s="25" t="str">
        <f t="shared" si="8"/>
        <v>B</v>
      </c>
      <c r="K281" s="26">
        <f ca="1">VLOOKUP(F281,OFFSET(Hodnoc!$A$1:$C$28,0,IF(I281="Hory",0,IF(I281="Ledy",3,IF(I281="Písek",6,IF(I281="Skalky",9,IF(I281="Boulder",12,"chyba")))))),IF(J281="A",2,3),0)*VLOOKUP(G281,Hodnoc!$P$1:$Q$11,2,0)</f>
        <v>26</v>
      </c>
    </row>
    <row r="282" spans="1:11" ht="12.75">
      <c r="A282" s="22">
        <v>281</v>
      </c>
      <c r="B282" s="23">
        <v>40083</v>
      </c>
      <c r="C282" s="23" t="s">
        <v>245</v>
      </c>
      <c r="D282" s="23" t="s">
        <v>333</v>
      </c>
      <c r="E282" s="22" t="s">
        <v>810</v>
      </c>
      <c r="F282" s="24">
        <v>5</v>
      </c>
      <c r="G282" s="25" t="s">
        <v>5</v>
      </c>
      <c r="H282" s="25" t="s">
        <v>106</v>
      </c>
      <c r="I282" s="25" t="s">
        <v>7</v>
      </c>
      <c r="J282" s="25" t="str">
        <f t="shared" si="8"/>
        <v>B</v>
      </c>
      <c r="K282" s="26">
        <f ca="1">VLOOKUP(F282,OFFSET(Hodnoc!$A$1:$C$28,0,IF(I282="Hory",0,IF(I282="Ledy",3,IF(I282="Písek",6,IF(I282="Skalky",9,IF(I282="Boulder",12,"chyba")))))),IF(J282="A",2,3),0)*VLOOKUP(G282,Hodnoc!$P$1:$Q$11,2,0)</f>
        <v>20.8</v>
      </c>
    </row>
    <row r="283" spans="1:11" ht="12.75">
      <c r="A283" s="22">
        <v>282</v>
      </c>
      <c r="B283" s="23">
        <v>40083</v>
      </c>
      <c r="C283" s="23" t="s">
        <v>245</v>
      </c>
      <c r="D283" s="23" t="s">
        <v>333</v>
      </c>
      <c r="E283" s="22" t="s">
        <v>811</v>
      </c>
      <c r="F283" s="24" t="s">
        <v>71</v>
      </c>
      <c r="G283" s="25" t="s">
        <v>5</v>
      </c>
      <c r="H283" s="25" t="s">
        <v>106</v>
      </c>
      <c r="I283" s="25" t="s">
        <v>7</v>
      </c>
      <c r="J283" s="25" t="str">
        <f t="shared" si="8"/>
        <v>B</v>
      </c>
      <c r="K283" s="26">
        <f ca="1">VLOOKUP(F283,OFFSET(Hodnoc!$A$1:$C$28,0,IF(I283="Hory",0,IF(I283="Ledy",3,IF(I283="Písek",6,IF(I283="Skalky",9,IF(I283="Boulder",12,"chyba")))))),IF(J283="A",2,3),0)*VLOOKUP(G283,Hodnoc!$P$1:$Q$11,2,0)</f>
        <v>10.4</v>
      </c>
    </row>
    <row r="284" spans="1:11" ht="12.75">
      <c r="A284" s="22">
        <v>283</v>
      </c>
      <c r="B284" s="23">
        <v>40085</v>
      </c>
      <c r="C284" s="23" t="s">
        <v>245</v>
      </c>
      <c r="D284" s="23" t="s">
        <v>816</v>
      </c>
      <c r="E284" s="22" t="s">
        <v>400</v>
      </c>
      <c r="F284" s="24" t="s">
        <v>73</v>
      </c>
      <c r="G284" s="25" t="s">
        <v>39</v>
      </c>
      <c r="H284" s="25" t="s">
        <v>106</v>
      </c>
      <c r="I284" s="25" t="s">
        <v>9</v>
      </c>
      <c r="J284" s="25" t="str">
        <f t="shared" si="8"/>
        <v>A</v>
      </c>
      <c r="K284" s="26">
        <f ca="1">VLOOKUP(F284,OFFSET(Hodnoc!$A$1:$C$28,0,IF(I284="Hory",0,IF(I284="Ledy",3,IF(I284="Písek",6,IF(I284="Skalky",9,IF(I284="Boulder",12,"chyba")))))),IF(J284="A",2,3),0)*VLOOKUP(G284,Hodnoc!$P$1:$Q$11,2,0)</f>
        <v>19.5</v>
      </c>
    </row>
    <row r="285" spans="1:11" ht="12.75">
      <c r="A285" s="22">
        <v>284</v>
      </c>
      <c r="B285" s="23">
        <v>40085</v>
      </c>
      <c r="C285" s="23" t="s">
        <v>245</v>
      </c>
      <c r="D285" s="23" t="s">
        <v>816</v>
      </c>
      <c r="E285" s="22" t="s">
        <v>398</v>
      </c>
      <c r="F285" s="24">
        <v>6</v>
      </c>
      <c r="G285" s="25" t="s">
        <v>39</v>
      </c>
      <c r="H285" s="25" t="s">
        <v>106</v>
      </c>
      <c r="I285" s="25" t="s">
        <v>9</v>
      </c>
      <c r="J285" s="25" t="str">
        <f t="shared" si="8"/>
        <v>A</v>
      </c>
      <c r="K285" s="26">
        <f ca="1">VLOOKUP(F285,OFFSET(Hodnoc!$A$1:$C$28,0,IF(I285="Hory",0,IF(I285="Ledy",3,IF(I285="Písek",6,IF(I285="Skalky",9,IF(I285="Boulder",12,"chyba")))))),IF(J285="A",2,3),0)*VLOOKUP(G285,Hodnoc!$P$1:$Q$11,2,0)</f>
        <v>27</v>
      </c>
    </row>
    <row r="286" spans="1:11" ht="12.75">
      <c r="A286" s="22">
        <v>285</v>
      </c>
      <c r="B286" s="23">
        <v>40085</v>
      </c>
      <c r="C286" s="23" t="s">
        <v>245</v>
      </c>
      <c r="D286" s="23" t="s">
        <v>816</v>
      </c>
      <c r="E286" s="22" t="s">
        <v>396</v>
      </c>
      <c r="F286" s="24" t="s">
        <v>75</v>
      </c>
      <c r="G286" s="25" t="s">
        <v>39</v>
      </c>
      <c r="H286" s="25" t="s">
        <v>106</v>
      </c>
      <c r="I286" s="25" t="s">
        <v>9</v>
      </c>
      <c r="J286" s="25" t="str">
        <f t="shared" si="8"/>
        <v>A</v>
      </c>
      <c r="K286" s="26">
        <f ca="1">VLOOKUP(F286,OFFSET(Hodnoc!$A$1:$C$28,0,IF(I286="Hory",0,IF(I286="Ledy",3,IF(I286="Písek",6,IF(I286="Skalky",9,IF(I286="Boulder",12,"chyba")))))),IF(J286="A",2,3),0)*VLOOKUP(G286,Hodnoc!$P$1:$Q$11,2,0)</f>
        <v>31.5</v>
      </c>
    </row>
    <row r="287" spans="1:11" ht="12.75">
      <c r="A287" s="22">
        <v>286</v>
      </c>
      <c r="B287" s="23">
        <v>40085</v>
      </c>
      <c r="C287" s="23" t="s">
        <v>245</v>
      </c>
      <c r="D287" s="23" t="s">
        <v>816</v>
      </c>
      <c r="E287" s="22" t="s">
        <v>397</v>
      </c>
      <c r="F287" s="24">
        <v>6</v>
      </c>
      <c r="G287" s="25" t="s">
        <v>39</v>
      </c>
      <c r="H287" s="25" t="s">
        <v>106</v>
      </c>
      <c r="I287" s="25" t="s">
        <v>9</v>
      </c>
      <c r="J287" s="25" t="str">
        <f t="shared" si="8"/>
        <v>A</v>
      </c>
      <c r="K287" s="26">
        <f ca="1">VLOOKUP(F287,OFFSET(Hodnoc!$A$1:$C$28,0,IF(I287="Hory",0,IF(I287="Ledy",3,IF(I287="Písek",6,IF(I287="Skalky",9,IF(I287="Boulder",12,"chyba")))))),IF(J287="A",2,3),0)*VLOOKUP(G287,Hodnoc!$P$1:$Q$11,2,0)</f>
        <v>27</v>
      </c>
    </row>
    <row r="288" spans="1:11" ht="12.75">
      <c r="A288" s="22">
        <v>287</v>
      </c>
      <c r="B288" s="23">
        <v>40085</v>
      </c>
      <c r="C288" s="23" t="s">
        <v>245</v>
      </c>
      <c r="D288" s="23" t="s">
        <v>816</v>
      </c>
      <c r="E288" s="22" t="s">
        <v>913</v>
      </c>
      <c r="F288" s="24" t="s">
        <v>75</v>
      </c>
      <c r="G288" s="25" t="s">
        <v>50</v>
      </c>
      <c r="H288" s="25" t="s">
        <v>106</v>
      </c>
      <c r="I288" s="25" t="s">
        <v>9</v>
      </c>
      <c r="J288" s="25" t="str">
        <f t="shared" si="8"/>
        <v>A</v>
      </c>
      <c r="K288" s="26">
        <f ca="1">VLOOKUP(F288,OFFSET(Hodnoc!$A$1:$C$28,0,IF(I288="Hory",0,IF(I288="Ledy",3,IF(I288="Písek",6,IF(I288="Skalky",9,IF(I288="Boulder",12,"chyba")))))),IF(J288="A",2,3),0)*VLOOKUP(G288,Hodnoc!$P$1:$Q$11,2,0)</f>
        <v>21</v>
      </c>
    </row>
    <row r="289" spans="1:11" ht="12.75">
      <c r="A289" s="22">
        <v>288</v>
      </c>
      <c r="B289" s="23">
        <v>40085</v>
      </c>
      <c r="C289" s="23" t="s">
        <v>245</v>
      </c>
      <c r="D289" s="23" t="s">
        <v>816</v>
      </c>
      <c r="E289" s="22" t="s">
        <v>914</v>
      </c>
      <c r="F289" s="24" t="s">
        <v>75</v>
      </c>
      <c r="G289" s="25" t="s">
        <v>50</v>
      </c>
      <c r="H289" s="25" t="s">
        <v>106</v>
      </c>
      <c r="I289" s="25" t="s">
        <v>9</v>
      </c>
      <c r="J289" s="25" t="str">
        <f t="shared" si="8"/>
        <v>A</v>
      </c>
      <c r="K289" s="26">
        <f ca="1">VLOOKUP(F289,OFFSET(Hodnoc!$A$1:$C$28,0,IF(I289="Hory",0,IF(I289="Ledy",3,IF(I289="Písek",6,IF(I289="Skalky",9,IF(I289="Boulder",12,"chyba")))))),IF(J289="A",2,3),0)*VLOOKUP(G289,Hodnoc!$P$1:$Q$11,2,0)</f>
        <v>21</v>
      </c>
    </row>
    <row r="290" spans="1:11" ht="12.75">
      <c r="A290" s="22">
        <v>289</v>
      </c>
      <c r="B290" s="23">
        <v>40086</v>
      </c>
      <c r="C290" s="23" t="s">
        <v>245</v>
      </c>
      <c r="D290" s="23" t="s">
        <v>882</v>
      </c>
      <c r="E290" s="22" t="s">
        <v>408</v>
      </c>
      <c r="F290" s="24">
        <v>6</v>
      </c>
      <c r="G290" s="25" t="s">
        <v>39</v>
      </c>
      <c r="H290" s="25" t="s">
        <v>106</v>
      </c>
      <c r="I290" s="25" t="s">
        <v>9</v>
      </c>
      <c r="J290" s="25" t="str">
        <f t="shared" si="8"/>
        <v>A</v>
      </c>
      <c r="K290" s="26">
        <f ca="1">VLOOKUP(F290,OFFSET(Hodnoc!$A$1:$C$28,0,IF(I290="Hory",0,IF(I290="Ledy",3,IF(I290="Písek",6,IF(I290="Skalky",9,IF(I290="Boulder",12,"chyba")))))),IF(J290="A",2,3),0)*VLOOKUP(G290,Hodnoc!$P$1:$Q$11,2,0)</f>
        <v>27</v>
      </c>
    </row>
    <row r="291" spans="1:11" ht="12.75">
      <c r="A291" s="22">
        <v>290</v>
      </c>
      <c r="B291" s="23">
        <v>40086</v>
      </c>
      <c r="C291" s="23" t="s">
        <v>245</v>
      </c>
      <c r="D291" s="23" t="s">
        <v>882</v>
      </c>
      <c r="E291" s="22" t="s">
        <v>407</v>
      </c>
      <c r="F291" s="24" t="s">
        <v>74</v>
      </c>
      <c r="G291" s="25" t="s">
        <v>39</v>
      </c>
      <c r="H291" s="25" t="s">
        <v>106</v>
      </c>
      <c r="I291" s="25" t="s">
        <v>9</v>
      </c>
      <c r="J291" s="25" t="str">
        <f t="shared" si="8"/>
        <v>A</v>
      </c>
      <c r="K291" s="26">
        <f ca="1">VLOOKUP(F291,OFFSET(Hodnoc!$A$1:$C$28,0,IF(I291="Hory",0,IF(I291="Ledy",3,IF(I291="Písek",6,IF(I291="Skalky",9,IF(I291="Boulder",12,"chyba")))))),IF(J291="A",2,3),0)*VLOOKUP(G291,Hodnoc!$P$1:$Q$11,2,0)</f>
        <v>24</v>
      </c>
    </row>
    <row r="292" spans="1:11" ht="12.75">
      <c r="A292" s="22">
        <v>291</v>
      </c>
      <c r="B292" s="23">
        <v>40086</v>
      </c>
      <c r="C292" s="23" t="s">
        <v>245</v>
      </c>
      <c r="D292" s="23" t="s">
        <v>882</v>
      </c>
      <c r="E292" s="22" t="s">
        <v>366</v>
      </c>
      <c r="F292" s="24">
        <v>7</v>
      </c>
      <c r="G292" s="25" t="s">
        <v>50</v>
      </c>
      <c r="H292" s="25" t="s">
        <v>106</v>
      </c>
      <c r="I292" s="25" t="s">
        <v>9</v>
      </c>
      <c r="J292" s="25" t="str">
        <f t="shared" si="8"/>
        <v>A</v>
      </c>
      <c r="K292" s="26">
        <f ca="1">VLOOKUP(F292,OFFSET(Hodnoc!$A$1:$C$28,0,IF(I292="Hory",0,IF(I292="Ledy",3,IF(I292="Písek",6,IF(I292="Skalky",9,IF(I292="Boulder",12,"chyba")))))),IF(J292="A",2,3),0)*VLOOKUP(G292,Hodnoc!$P$1:$Q$11,2,0)</f>
        <v>29</v>
      </c>
    </row>
    <row r="293" spans="1:11" ht="12.75">
      <c r="A293" s="22">
        <v>292</v>
      </c>
      <c r="B293" s="23">
        <v>40086</v>
      </c>
      <c r="C293" s="23" t="s">
        <v>245</v>
      </c>
      <c r="D293" s="23" t="s">
        <v>882</v>
      </c>
      <c r="E293" s="22" t="s">
        <v>366</v>
      </c>
      <c r="F293" s="24">
        <v>7</v>
      </c>
      <c r="G293" s="25" t="s">
        <v>40</v>
      </c>
      <c r="H293" s="25" t="s">
        <v>106</v>
      </c>
      <c r="I293" s="25" t="s">
        <v>9</v>
      </c>
      <c r="J293" s="25" t="str">
        <f t="shared" si="8"/>
        <v>A</v>
      </c>
      <c r="K293" s="26">
        <f ca="1">VLOOKUP(F293,OFFSET(Hodnoc!$A$1:$C$28,0,IF(I293="Hory",0,IF(I293="Ledy",3,IF(I293="Písek",6,IF(I293="Skalky",9,IF(I293="Boulder",12,"chyba")))))),IF(J293="A",2,3),0)*VLOOKUP(G293,Hodnoc!$P$1:$Q$11,2,0)</f>
        <v>43.5</v>
      </c>
    </row>
    <row r="294" spans="1:11" ht="12.75">
      <c r="A294" s="22">
        <v>293</v>
      </c>
      <c r="B294" s="23">
        <v>40086</v>
      </c>
      <c r="C294" s="23" t="s">
        <v>245</v>
      </c>
      <c r="D294" s="23" t="s">
        <v>882</v>
      </c>
      <c r="E294" s="22" t="s">
        <v>409</v>
      </c>
      <c r="F294" s="24" t="s">
        <v>76</v>
      </c>
      <c r="G294" s="25" t="s">
        <v>39</v>
      </c>
      <c r="H294" s="25" t="s">
        <v>106</v>
      </c>
      <c r="I294" s="25" t="s">
        <v>9</v>
      </c>
      <c r="J294" s="25" t="str">
        <f t="shared" si="8"/>
        <v>A</v>
      </c>
      <c r="K294" s="26">
        <f ca="1">VLOOKUP(F294,OFFSET(Hodnoc!$A$1:$C$28,0,IF(I294="Hory",0,IF(I294="Ledy",3,IF(I294="Písek",6,IF(I294="Skalky",9,IF(I294="Boulder",12,"chyba")))))),IF(J294="A",2,3),0)*VLOOKUP(G294,Hodnoc!$P$1:$Q$11,2,0)</f>
        <v>37.5</v>
      </c>
    </row>
    <row r="295" spans="1:11" ht="12.75">
      <c r="A295" s="22">
        <v>294</v>
      </c>
      <c r="B295" s="23">
        <v>40086</v>
      </c>
      <c r="C295" s="23" t="s">
        <v>245</v>
      </c>
      <c r="D295" s="23" t="s">
        <v>882</v>
      </c>
      <c r="E295" s="22" t="s">
        <v>822</v>
      </c>
      <c r="F295" s="24" t="s">
        <v>66</v>
      </c>
      <c r="G295" s="25" t="s">
        <v>92</v>
      </c>
      <c r="H295" s="25" t="s">
        <v>106</v>
      </c>
      <c r="I295" s="25" t="s">
        <v>9</v>
      </c>
      <c r="J295" s="25" t="str">
        <f t="shared" si="8"/>
        <v>B</v>
      </c>
      <c r="K295" s="26">
        <f ca="1">VLOOKUP(F295,OFFSET(Hodnoc!$A$1:$C$28,0,IF(I295="Hory",0,IF(I295="Ledy",3,IF(I295="Písek",6,IF(I295="Skalky",9,IF(I295="Boulder",12,"chyba")))))),IF(J295="A",2,3),0)*VLOOKUP(G295,Hodnoc!$P$1:$Q$11,2,0)</f>
        <v>16</v>
      </c>
    </row>
    <row r="296" spans="1:11" ht="12.75">
      <c r="A296" s="22">
        <v>295</v>
      </c>
      <c r="B296" s="23">
        <v>40087</v>
      </c>
      <c r="C296" s="23" t="s">
        <v>245</v>
      </c>
      <c r="D296" s="23" t="s">
        <v>336</v>
      </c>
      <c r="E296" s="22" t="s">
        <v>339</v>
      </c>
      <c r="F296" s="24" t="s">
        <v>75</v>
      </c>
      <c r="G296" s="25" t="s">
        <v>38</v>
      </c>
      <c r="H296" s="25" t="s">
        <v>106</v>
      </c>
      <c r="I296" s="25" t="s">
        <v>9</v>
      </c>
      <c r="J296" s="25" t="str">
        <f t="shared" si="8"/>
        <v>A</v>
      </c>
      <c r="K296" s="26">
        <f ca="1">VLOOKUP(F296,OFFSET(Hodnoc!$A$1:$C$28,0,IF(I296="Hory",0,IF(I296="Ledy",3,IF(I296="Písek",6,IF(I296="Skalky",9,IF(I296="Boulder",12,"chyba")))))),IF(J296="A",2,3),0)*VLOOKUP(G296,Hodnoc!$P$1:$Q$11,2,0)</f>
        <v>37.800000000000004</v>
      </c>
    </row>
    <row r="297" spans="1:11" ht="12.75">
      <c r="A297" s="22">
        <v>296</v>
      </c>
      <c r="B297" s="23">
        <v>40088</v>
      </c>
      <c r="C297" s="23" t="s">
        <v>245</v>
      </c>
      <c r="D297" s="23" t="s">
        <v>341</v>
      </c>
      <c r="E297" s="22" t="s">
        <v>380</v>
      </c>
      <c r="F297" s="24" t="s">
        <v>75</v>
      </c>
      <c r="G297" s="25" t="s">
        <v>39</v>
      </c>
      <c r="H297" s="25" t="s">
        <v>106</v>
      </c>
      <c r="I297" s="25" t="s">
        <v>9</v>
      </c>
      <c r="J297" s="25" t="str">
        <f t="shared" si="8"/>
        <v>A</v>
      </c>
      <c r="K297" s="26">
        <f ca="1">VLOOKUP(F297,OFFSET(Hodnoc!$A$1:$C$28,0,IF(I297="Hory",0,IF(I297="Ledy",3,IF(I297="Písek",6,IF(I297="Skalky",9,IF(I297="Boulder",12,"chyba")))))),IF(J297="A",2,3),0)*VLOOKUP(G297,Hodnoc!$P$1:$Q$11,2,0)</f>
        <v>31.5</v>
      </c>
    </row>
    <row r="298" spans="1:11" ht="12.75">
      <c r="A298" s="22">
        <v>297</v>
      </c>
      <c r="B298" s="23">
        <v>40088</v>
      </c>
      <c r="C298" s="23" t="s">
        <v>245</v>
      </c>
      <c r="D298" s="23" t="s">
        <v>341</v>
      </c>
      <c r="E298" s="22" t="s">
        <v>823</v>
      </c>
      <c r="F298" s="24" t="s">
        <v>65</v>
      </c>
      <c r="G298" s="25" t="s">
        <v>92</v>
      </c>
      <c r="H298" s="25" t="s">
        <v>106</v>
      </c>
      <c r="I298" s="25" t="s">
        <v>9</v>
      </c>
      <c r="J298" s="25" t="str">
        <f t="shared" si="8"/>
        <v>B</v>
      </c>
      <c r="K298" s="26">
        <f ca="1">VLOOKUP(F298,OFFSET(Hodnoc!$A$1:$C$28,0,IF(I298="Hory",0,IF(I298="Ledy",3,IF(I298="Písek",6,IF(I298="Skalky",9,IF(I298="Boulder",12,"chyba")))))),IF(J298="A",2,3),0)*VLOOKUP(G298,Hodnoc!$P$1:$Q$11,2,0)</f>
        <v>18</v>
      </c>
    </row>
    <row r="299" spans="1:11" ht="12.75">
      <c r="A299" s="22">
        <v>298</v>
      </c>
      <c r="B299" s="23">
        <v>40088</v>
      </c>
      <c r="C299" s="23" t="s">
        <v>245</v>
      </c>
      <c r="D299" s="23" t="s">
        <v>341</v>
      </c>
      <c r="E299" s="22" t="s">
        <v>823</v>
      </c>
      <c r="F299" s="24" t="s">
        <v>65</v>
      </c>
      <c r="G299" s="25" t="s">
        <v>5</v>
      </c>
      <c r="H299" s="25" t="s">
        <v>106</v>
      </c>
      <c r="I299" s="25" t="s">
        <v>9</v>
      </c>
      <c r="J299" s="25" t="str">
        <f t="shared" si="8"/>
        <v>B</v>
      </c>
      <c r="K299" s="26">
        <f ca="1">VLOOKUP(F299,OFFSET(Hodnoc!$A$1:$C$28,0,IF(I299="Hory",0,IF(I299="Ledy",3,IF(I299="Písek",6,IF(I299="Skalky",9,IF(I299="Boulder",12,"chyba")))))),IF(J299="A",2,3),0)*VLOOKUP(G299,Hodnoc!$P$1:$Q$11,2,0)</f>
        <v>23.400000000000002</v>
      </c>
    </row>
    <row r="300" spans="1:11" ht="12.75">
      <c r="A300" s="22">
        <v>299</v>
      </c>
      <c r="B300" s="23">
        <v>40088</v>
      </c>
      <c r="C300" s="23" t="s">
        <v>245</v>
      </c>
      <c r="D300" s="23" t="s">
        <v>341</v>
      </c>
      <c r="E300" s="22" t="s">
        <v>823</v>
      </c>
      <c r="F300" s="24" t="s">
        <v>65</v>
      </c>
      <c r="G300" s="25" t="s">
        <v>40</v>
      </c>
      <c r="H300" s="25" t="s">
        <v>106</v>
      </c>
      <c r="I300" s="25" t="s">
        <v>9</v>
      </c>
      <c r="J300" s="25" t="str">
        <f aca="true" t="shared" si="9" ref="J300:J305">IF(OR(G300="TR",G300="TRO"),"B","A")</f>
        <v>A</v>
      </c>
      <c r="K300" s="26">
        <f ca="1">VLOOKUP(F300,OFFSET(Hodnoc!$A$1:$C$28,0,IF(I300="Hory",0,IF(I300="Ledy",3,IF(I300="Písek",6,IF(I300="Skalky",9,IF(I300="Boulder",12,"chyba")))))),IF(J300="A",2,3),0)*VLOOKUP(G300,Hodnoc!$P$1:$Q$11,2,0)</f>
        <v>57</v>
      </c>
    </row>
    <row r="301" spans="1:11" ht="12.75">
      <c r="A301" s="22">
        <v>300</v>
      </c>
      <c r="B301" s="23">
        <v>40088</v>
      </c>
      <c r="C301" s="23" t="s">
        <v>245</v>
      </c>
      <c r="D301" s="23" t="s">
        <v>341</v>
      </c>
      <c r="E301" s="22" t="s">
        <v>825</v>
      </c>
      <c r="F301" s="24">
        <v>7</v>
      </c>
      <c r="G301" s="25" t="s">
        <v>90</v>
      </c>
      <c r="H301" s="25" t="s">
        <v>106</v>
      </c>
      <c r="I301" s="25" t="s">
        <v>9</v>
      </c>
      <c r="J301" s="25" t="str">
        <f t="shared" si="9"/>
        <v>A</v>
      </c>
      <c r="K301" s="26">
        <f ca="1">VLOOKUP(F301,OFFSET(Hodnoc!$A$1:$C$28,0,IF(I301="Hory",0,IF(I301="Ledy",3,IF(I301="Písek",6,IF(I301="Skalky",9,IF(I301="Boulder",12,"chyba")))))),IF(J301="A",2,3),0)*VLOOKUP(G301,Hodnoc!$P$1:$Q$11,2,0)</f>
        <v>43.5</v>
      </c>
    </row>
    <row r="302" spans="1:11" ht="12.75">
      <c r="A302" s="22">
        <v>301</v>
      </c>
      <c r="B302" s="23">
        <v>40088</v>
      </c>
      <c r="C302" s="23" t="s">
        <v>245</v>
      </c>
      <c r="D302" s="23" t="s">
        <v>341</v>
      </c>
      <c r="E302" s="22" t="s">
        <v>826</v>
      </c>
      <c r="F302" s="24">
        <v>7</v>
      </c>
      <c r="G302" s="25" t="s">
        <v>50</v>
      </c>
      <c r="H302" s="25" t="s">
        <v>106</v>
      </c>
      <c r="I302" s="25" t="s">
        <v>9</v>
      </c>
      <c r="J302" s="25" t="str">
        <f t="shared" si="9"/>
        <v>A</v>
      </c>
      <c r="K302" s="26">
        <f ca="1">VLOOKUP(F302,OFFSET(Hodnoc!$A$1:$C$28,0,IF(I302="Hory",0,IF(I302="Ledy",3,IF(I302="Písek",6,IF(I302="Skalky",9,IF(I302="Boulder",12,"chyba")))))),IF(J302="A",2,3),0)*VLOOKUP(G302,Hodnoc!$P$1:$Q$11,2,0)</f>
        <v>29</v>
      </c>
    </row>
    <row r="303" spans="1:11" ht="12.75">
      <c r="A303" s="22">
        <v>302</v>
      </c>
      <c r="B303" s="23">
        <v>40088</v>
      </c>
      <c r="C303" s="23" t="s">
        <v>245</v>
      </c>
      <c r="D303" s="23" t="s">
        <v>341</v>
      </c>
      <c r="E303" s="22" t="s">
        <v>826</v>
      </c>
      <c r="F303" s="24">
        <v>7</v>
      </c>
      <c r="G303" s="25" t="s">
        <v>40</v>
      </c>
      <c r="H303" s="25" t="s">
        <v>106</v>
      </c>
      <c r="I303" s="25" t="s">
        <v>9</v>
      </c>
      <c r="J303" s="25" t="str">
        <f t="shared" si="9"/>
        <v>A</v>
      </c>
      <c r="K303" s="26">
        <f ca="1">VLOOKUP(F303,OFFSET(Hodnoc!$A$1:$C$28,0,IF(I303="Hory",0,IF(I303="Ledy",3,IF(I303="Písek",6,IF(I303="Skalky",9,IF(I303="Boulder",12,"chyba")))))),IF(J303="A",2,3),0)*VLOOKUP(G303,Hodnoc!$P$1:$Q$11,2,0)</f>
        <v>43.5</v>
      </c>
    </row>
    <row r="304" spans="1:11" ht="12.75">
      <c r="A304" s="22">
        <v>303</v>
      </c>
      <c r="B304" s="23">
        <v>40088</v>
      </c>
      <c r="C304" s="23" t="s">
        <v>245</v>
      </c>
      <c r="D304" s="23" t="s">
        <v>341</v>
      </c>
      <c r="E304" s="22" t="s">
        <v>915</v>
      </c>
      <c r="F304" s="24">
        <v>7</v>
      </c>
      <c r="G304" s="25" t="s">
        <v>90</v>
      </c>
      <c r="H304" s="25" t="s">
        <v>106</v>
      </c>
      <c r="I304" s="25" t="s">
        <v>9</v>
      </c>
      <c r="J304" s="25" t="str">
        <f t="shared" si="9"/>
        <v>A</v>
      </c>
      <c r="K304" s="26">
        <f ca="1">VLOOKUP(F304,OFFSET(Hodnoc!$A$1:$C$28,0,IF(I304="Hory",0,IF(I304="Ledy",3,IF(I304="Písek",6,IF(I304="Skalky",9,IF(I304="Boulder",12,"chyba")))))),IF(J304="A",2,3),0)*VLOOKUP(G304,Hodnoc!$P$1:$Q$11,2,0)</f>
        <v>43.5</v>
      </c>
    </row>
    <row r="305" spans="1:11" ht="12.75">
      <c r="A305" s="22">
        <v>304</v>
      </c>
      <c r="B305" s="23">
        <v>40089</v>
      </c>
      <c r="C305" s="23" t="s">
        <v>245</v>
      </c>
      <c r="D305" s="23" t="s">
        <v>369</v>
      </c>
      <c r="E305" s="22" t="s">
        <v>775</v>
      </c>
      <c r="F305" s="24" t="s">
        <v>76</v>
      </c>
      <c r="G305" s="25" t="s">
        <v>90</v>
      </c>
      <c r="H305" s="25" t="s">
        <v>106</v>
      </c>
      <c r="I305" s="25" t="s">
        <v>9</v>
      </c>
      <c r="J305" s="25" t="str">
        <f t="shared" si="9"/>
        <v>A</v>
      </c>
      <c r="K305" s="26">
        <f ca="1">VLOOKUP(F305,OFFSET(Hodnoc!$A$1:$C$28,0,IF(I305="Hory",0,IF(I305="Ledy",3,IF(I305="Písek",6,IF(I305="Skalky",9,IF(I305="Boulder",12,"chyba")))))),IF(J305="A",2,3),0)*VLOOKUP(G305,Hodnoc!$P$1:$Q$11,2,0)</f>
        <v>37.5</v>
      </c>
    </row>
    <row r="306" spans="1:11" ht="12.75">
      <c r="A306" s="22">
        <v>305</v>
      </c>
      <c r="B306" s="23">
        <v>40111</v>
      </c>
      <c r="C306" s="23" t="s">
        <v>962</v>
      </c>
      <c r="D306" s="23" t="s">
        <v>933</v>
      </c>
      <c r="E306" s="22" t="s">
        <v>963</v>
      </c>
      <c r="F306" s="24" t="s">
        <v>166</v>
      </c>
      <c r="G306" s="25" t="s">
        <v>63</v>
      </c>
      <c r="H306" s="25" t="s">
        <v>106</v>
      </c>
      <c r="I306" s="25" t="s">
        <v>64</v>
      </c>
      <c r="J306" s="25" t="str">
        <f aca="true" t="shared" si="10" ref="J306:J330">IF(OR(G306="TR",G306="TRO"),"B","A")</f>
        <v>A</v>
      </c>
      <c r="K306" s="26">
        <f ca="1">VLOOKUP(F306,OFFSET(Hodnoc!$A$1:$C$28,0,IF(I306="Hory",0,IF(I306="Ledy",3,IF(I306="Písek",6,IF(I306="Skalky",9,IF(I306="Boulder",12,"chyba")))))),IF(J306="A",2,3),0)*VLOOKUP(G306,Hodnoc!$P$1:$Q$11,2,0)</f>
        <v>15</v>
      </c>
    </row>
    <row r="307" spans="1:11" ht="12.75">
      <c r="A307" s="22">
        <v>306</v>
      </c>
      <c r="B307" s="23">
        <v>40111</v>
      </c>
      <c r="C307" s="23" t="s">
        <v>962</v>
      </c>
      <c r="D307" s="23" t="s">
        <v>933</v>
      </c>
      <c r="E307" s="22" t="s">
        <v>935</v>
      </c>
      <c r="F307" s="24" t="s">
        <v>122</v>
      </c>
      <c r="G307" s="25" t="s">
        <v>63</v>
      </c>
      <c r="H307" s="25" t="s">
        <v>106</v>
      </c>
      <c r="I307" s="25" t="s">
        <v>64</v>
      </c>
      <c r="J307" s="25" t="str">
        <f t="shared" si="10"/>
        <v>A</v>
      </c>
      <c r="K307" s="26">
        <f ca="1">VLOOKUP(F307,OFFSET(Hodnoc!$A$1:$C$28,0,IF(I307="Hory",0,IF(I307="Ledy",3,IF(I307="Písek",6,IF(I307="Skalky",9,IF(I307="Boulder",12,"chyba")))))),IF(J307="A",2,3),0)*VLOOKUP(G307,Hodnoc!$P$1:$Q$11,2,0)</f>
        <v>9</v>
      </c>
    </row>
    <row r="308" spans="1:11" ht="12.75">
      <c r="A308" s="22">
        <v>307</v>
      </c>
      <c r="B308" s="23">
        <v>40111</v>
      </c>
      <c r="C308" s="23" t="s">
        <v>962</v>
      </c>
      <c r="D308" s="23" t="s">
        <v>933</v>
      </c>
      <c r="E308" s="22" t="s">
        <v>964</v>
      </c>
      <c r="F308" s="24" t="s">
        <v>122</v>
      </c>
      <c r="G308" s="25" t="s">
        <v>63</v>
      </c>
      <c r="H308" s="25" t="s">
        <v>106</v>
      </c>
      <c r="I308" s="25" t="s">
        <v>64</v>
      </c>
      <c r="J308" s="25" t="str">
        <f t="shared" si="10"/>
        <v>A</v>
      </c>
      <c r="K308" s="26">
        <f ca="1">VLOOKUP(F308,OFFSET(Hodnoc!$A$1:$C$28,0,IF(I308="Hory",0,IF(I308="Ledy",3,IF(I308="Písek",6,IF(I308="Skalky",9,IF(I308="Boulder",12,"chyba")))))),IF(J308="A",2,3),0)*VLOOKUP(G308,Hodnoc!$P$1:$Q$11,2,0)</f>
        <v>9</v>
      </c>
    </row>
    <row r="309" spans="1:11" ht="12.75">
      <c r="A309" s="22">
        <v>308</v>
      </c>
      <c r="B309" s="23">
        <v>40111</v>
      </c>
      <c r="C309" s="23" t="s">
        <v>962</v>
      </c>
      <c r="D309" s="23" t="s">
        <v>933</v>
      </c>
      <c r="E309" s="22" t="s">
        <v>934</v>
      </c>
      <c r="F309" s="24">
        <v>4</v>
      </c>
      <c r="G309" s="25" t="s">
        <v>63</v>
      </c>
      <c r="H309" s="25" t="s">
        <v>106</v>
      </c>
      <c r="I309" s="25" t="s">
        <v>64</v>
      </c>
      <c r="J309" s="25" t="str">
        <f t="shared" si="10"/>
        <v>A</v>
      </c>
      <c r="K309" s="26">
        <f ca="1">VLOOKUP(F309,OFFSET(Hodnoc!$A$1:$C$28,0,IF(I309="Hory",0,IF(I309="Ledy",3,IF(I309="Písek",6,IF(I309="Skalky",9,IF(I309="Boulder",12,"chyba")))))),IF(J309="A",2,3),0)*VLOOKUP(G309,Hodnoc!$P$1:$Q$11,2,0)</f>
        <v>6</v>
      </c>
    </row>
    <row r="310" spans="1:11" ht="12.75">
      <c r="A310" s="22">
        <v>309</v>
      </c>
      <c r="B310" s="23">
        <v>40114</v>
      </c>
      <c r="C310" s="23" t="s">
        <v>538</v>
      </c>
      <c r="D310" s="23"/>
      <c r="E310" s="22" t="s">
        <v>540</v>
      </c>
      <c r="F310" s="24" t="s">
        <v>166</v>
      </c>
      <c r="G310" s="25" t="s">
        <v>63</v>
      </c>
      <c r="H310" s="25" t="s">
        <v>106</v>
      </c>
      <c r="I310" s="25" t="s">
        <v>64</v>
      </c>
      <c r="J310" s="25" t="str">
        <f t="shared" si="10"/>
        <v>A</v>
      </c>
      <c r="K310" s="26">
        <f ca="1">VLOOKUP(F310,OFFSET(Hodnoc!$A$1:$C$28,0,IF(I310="Hory",0,IF(I310="Ledy",3,IF(I310="Písek",6,IF(I310="Skalky",9,IF(I310="Boulder",12,"chyba")))))),IF(J310="A",2,3),0)*VLOOKUP(G310,Hodnoc!$P$1:$Q$11,2,0)</f>
        <v>15</v>
      </c>
    </row>
    <row r="311" spans="1:11" ht="12.75">
      <c r="A311" s="22">
        <v>310</v>
      </c>
      <c r="B311" s="23">
        <v>40114</v>
      </c>
      <c r="C311" s="23" t="s">
        <v>538</v>
      </c>
      <c r="D311" s="23"/>
      <c r="E311" s="22" t="s">
        <v>965</v>
      </c>
      <c r="F311" s="24">
        <v>3</v>
      </c>
      <c r="G311" s="25" t="s">
        <v>63</v>
      </c>
      <c r="H311" s="25" t="s">
        <v>106</v>
      </c>
      <c r="I311" s="25" t="s">
        <v>64</v>
      </c>
      <c r="J311" s="25" t="str">
        <f t="shared" si="10"/>
        <v>A</v>
      </c>
      <c r="K311" s="26">
        <f ca="1">VLOOKUP(F311,OFFSET(Hodnoc!$A$1:$C$28,0,IF(I311="Hory",0,IF(I311="Ledy",3,IF(I311="Písek",6,IF(I311="Skalky",9,IF(I311="Boulder",12,"chyba")))))),IF(J311="A",2,3),0)*VLOOKUP(G311,Hodnoc!$P$1:$Q$11,2,0)</f>
        <v>3</v>
      </c>
    </row>
    <row r="312" spans="1:11" ht="12.75">
      <c r="A312" s="22">
        <v>311</v>
      </c>
      <c r="B312" s="23">
        <v>40114</v>
      </c>
      <c r="C312" s="23" t="s">
        <v>538</v>
      </c>
      <c r="D312" s="23"/>
      <c r="E312" s="22" t="s">
        <v>966</v>
      </c>
      <c r="F312" s="24">
        <v>2</v>
      </c>
      <c r="G312" s="25" t="s">
        <v>63</v>
      </c>
      <c r="H312" s="25" t="s">
        <v>106</v>
      </c>
      <c r="I312" s="25" t="s">
        <v>64</v>
      </c>
      <c r="J312" s="25" t="str">
        <f t="shared" si="10"/>
        <v>A</v>
      </c>
      <c r="K312" s="26">
        <v>0</v>
      </c>
    </row>
    <row r="313" spans="1:11" ht="12.75">
      <c r="A313" s="22">
        <v>312</v>
      </c>
      <c r="B313" s="23">
        <v>40114</v>
      </c>
      <c r="C313" s="23" t="s">
        <v>538</v>
      </c>
      <c r="D313" s="23"/>
      <c r="E313" s="22" t="s">
        <v>967</v>
      </c>
      <c r="F313" s="24" t="s">
        <v>125</v>
      </c>
      <c r="G313" s="25" t="s">
        <v>63</v>
      </c>
      <c r="H313" s="25" t="s">
        <v>106</v>
      </c>
      <c r="I313" s="25" t="s">
        <v>64</v>
      </c>
      <c r="J313" s="25" t="str">
        <f t="shared" si="10"/>
        <v>A</v>
      </c>
      <c r="K313" s="26">
        <f ca="1">VLOOKUP(F313,OFFSET(Hodnoc!$A$1:$C$28,0,IF(I313="Hory",0,IF(I313="Ledy",3,IF(I313="Písek",6,IF(I313="Skalky",9,IF(I313="Boulder",12,"chyba")))))),IF(J313="A",2,3),0)*VLOOKUP(G313,Hodnoc!$P$1:$Q$11,2,0)</f>
        <v>11</v>
      </c>
    </row>
    <row r="314" spans="1:11" ht="12.75">
      <c r="A314" s="22">
        <v>313</v>
      </c>
      <c r="B314" s="23">
        <v>40114</v>
      </c>
      <c r="C314" s="23" t="s">
        <v>538</v>
      </c>
      <c r="D314" s="23"/>
      <c r="E314" s="22" t="s">
        <v>968</v>
      </c>
      <c r="F314" s="24" t="s">
        <v>196</v>
      </c>
      <c r="G314" s="25" t="s">
        <v>63</v>
      </c>
      <c r="H314" s="25" t="s">
        <v>106</v>
      </c>
      <c r="I314" s="25" t="s">
        <v>64</v>
      </c>
      <c r="J314" s="25" t="str">
        <f t="shared" si="10"/>
        <v>A</v>
      </c>
      <c r="K314" s="26">
        <f ca="1">VLOOKUP(F314,OFFSET(Hodnoc!$A$1:$C$28,0,IF(I314="Hory",0,IF(I314="Ledy",3,IF(I314="Písek",6,IF(I314="Skalky",9,IF(I314="Boulder",12,"chyba")))))),IF(J314="A",2,3),0)*VLOOKUP(G314,Hodnoc!$P$1:$Q$11,2,0)</f>
        <v>20</v>
      </c>
    </row>
    <row r="315" spans="1:11" ht="12.75">
      <c r="A315" s="22">
        <v>314</v>
      </c>
      <c r="B315" s="23">
        <v>40117</v>
      </c>
      <c r="C315" s="23" t="s">
        <v>111</v>
      </c>
      <c r="D315" s="23"/>
      <c r="E315" s="22" t="s">
        <v>944</v>
      </c>
      <c r="F315" s="24" t="s">
        <v>969</v>
      </c>
      <c r="G315" s="25" t="s">
        <v>63</v>
      </c>
      <c r="H315" s="25" t="s">
        <v>106</v>
      </c>
      <c r="I315" s="25" t="s">
        <v>64</v>
      </c>
      <c r="J315" s="25" t="str">
        <f t="shared" si="10"/>
        <v>A</v>
      </c>
      <c r="K315" s="26">
        <f ca="1">VLOOKUP(F315,OFFSET(Hodnoc!$A$1:$C$28,0,IF(I315="Hory",0,IF(I315="Ledy",3,IF(I315="Písek",6,IF(I315="Skalky",9,IF(I315="Boulder",12,"chyba")))))),IF(J315="A",2,3),0)*VLOOKUP(G315,Hodnoc!$P$1:$Q$11,2,0)</f>
        <v>26</v>
      </c>
    </row>
    <row r="316" spans="1:11" ht="12.75">
      <c r="A316" s="22">
        <v>315</v>
      </c>
      <c r="B316" s="23">
        <v>40117</v>
      </c>
      <c r="C316" s="23" t="s">
        <v>111</v>
      </c>
      <c r="D316" s="23"/>
      <c r="E316" s="22" t="s">
        <v>970</v>
      </c>
      <c r="F316" s="24" t="s">
        <v>196</v>
      </c>
      <c r="G316" s="25" t="s">
        <v>90</v>
      </c>
      <c r="H316" s="25" t="s">
        <v>106</v>
      </c>
      <c r="I316" s="25" t="s">
        <v>64</v>
      </c>
      <c r="J316" s="25" t="str">
        <f t="shared" si="10"/>
        <v>A</v>
      </c>
      <c r="K316" s="26">
        <f ca="1">VLOOKUP(F316,OFFSET(Hodnoc!$A$1:$C$28,0,IF(I316="Hory",0,IF(I316="Ledy",3,IF(I316="Písek",6,IF(I316="Skalky",9,IF(I316="Boulder",12,"chyba")))))),IF(J316="A",2,3),0)*VLOOKUP(G316,Hodnoc!$P$1:$Q$11,2,0)</f>
        <v>30</v>
      </c>
    </row>
    <row r="317" spans="1:11" ht="12.75">
      <c r="A317" s="22">
        <v>316</v>
      </c>
      <c r="B317" s="23">
        <v>40117</v>
      </c>
      <c r="C317" s="23" t="s">
        <v>111</v>
      </c>
      <c r="D317" s="23"/>
      <c r="E317" s="22" t="s">
        <v>971</v>
      </c>
      <c r="F317" s="24" t="s">
        <v>196</v>
      </c>
      <c r="G317" s="25" t="s">
        <v>63</v>
      </c>
      <c r="H317" s="25" t="s">
        <v>106</v>
      </c>
      <c r="I317" s="25" t="s">
        <v>64</v>
      </c>
      <c r="J317" s="25" t="str">
        <f t="shared" si="10"/>
        <v>A</v>
      </c>
      <c r="K317" s="26">
        <f ca="1">VLOOKUP(F317,OFFSET(Hodnoc!$A$1:$C$28,0,IF(I317="Hory",0,IF(I317="Ledy",3,IF(I317="Písek",6,IF(I317="Skalky",9,IF(I317="Boulder",12,"chyba")))))),IF(J317="A",2,3),0)*VLOOKUP(G317,Hodnoc!$P$1:$Q$11,2,0)</f>
        <v>20</v>
      </c>
    </row>
    <row r="318" spans="1:11" ht="12.75">
      <c r="A318" s="22">
        <v>317</v>
      </c>
      <c r="B318" s="23">
        <v>40117</v>
      </c>
      <c r="C318" s="23" t="s">
        <v>111</v>
      </c>
      <c r="D318" s="23"/>
      <c r="E318" s="22" t="s">
        <v>946</v>
      </c>
      <c r="F318" s="24" t="s">
        <v>122</v>
      </c>
      <c r="G318" s="25" t="s">
        <v>63</v>
      </c>
      <c r="H318" s="25" t="s">
        <v>106</v>
      </c>
      <c r="I318" s="25" t="s">
        <v>64</v>
      </c>
      <c r="J318" s="25" t="str">
        <f t="shared" si="10"/>
        <v>A</v>
      </c>
      <c r="K318" s="26">
        <f ca="1">VLOOKUP(F318,OFFSET(Hodnoc!$A$1:$C$28,0,IF(I318="Hory",0,IF(I318="Ledy",3,IF(I318="Písek",6,IF(I318="Skalky",9,IF(I318="Boulder",12,"chyba")))))),IF(J318="A",2,3),0)*VLOOKUP(G318,Hodnoc!$P$1:$Q$11,2,0)</f>
        <v>9</v>
      </c>
    </row>
    <row r="319" spans="1:11" ht="12.75">
      <c r="A319" s="22">
        <v>318</v>
      </c>
      <c r="B319" s="23">
        <v>40117</v>
      </c>
      <c r="C319" s="23" t="s">
        <v>111</v>
      </c>
      <c r="D319" s="23"/>
      <c r="E319" s="22" t="s">
        <v>972</v>
      </c>
      <c r="F319" s="24" t="s">
        <v>196</v>
      </c>
      <c r="G319" s="25" t="s">
        <v>63</v>
      </c>
      <c r="H319" s="25" t="s">
        <v>106</v>
      </c>
      <c r="I319" s="25" t="s">
        <v>64</v>
      </c>
      <c r="J319" s="25" t="str">
        <f t="shared" si="10"/>
        <v>A</v>
      </c>
      <c r="K319" s="26">
        <f ca="1">VLOOKUP(F319,OFFSET(Hodnoc!$A$1:$C$28,0,IF(I319="Hory",0,IF(I319="Ledy",3,IF(I319="Písek",6,IF(I319="Skalky",9,IF(I319="Boulder",12,"chyba")))))),IF(J319="A",2,3),0)*VLOOKUP(G319,Hodnoc!$P$1:$Q$11,2,0)</f>
        <v>20</v>
      </c>
    </row>
    <row r="320" spans="1:11" ht="12.75">
      <c r="A320" s="22">
        <v>319</v>
      </c>
      <c r="B320" s="23">
        <v>40124</v>
      </c>
      <c r="C320" s="23" t="s">
        <v>939</v>
      </c>
      <c r="D320" s="23"/>
      <c r="E320" s="22" t="s">
        <v>973</v>
      </c>
      <c r="F320" s="24" t="s">
        <v>125</v>
      </c>
      <c r="G320" s="25" t="s">
        <v>63</v>
      </c>
      <c r="H320" s="25" t="s">
        <v>106</v>
      </c>
      <c r="I320" s="25" t="s">
        <v>64</v>
      </c>
      <c r="J320" s="25" t="str">
        <f t="shared" si="10"/>
        <v>A</v>
      </c>
      <c r="K320" s="26">
        <f ca="1">VLOOKUP(F320,OFFSET(Hodnoc!$A$1:$C$28,0,IF(I320="Hory",0,IF(I320="Ledy",3,IF(I320="Písek",6,IF(I320="Skalky",9,IF(I320="Boulder",12,"chyba")))))),IF(J320="A",2,3),0)*VLOOKUP(G320,Hodnoc!$P$1:$Q$11,2,0)</f>
        <v>11</v>
      </c>
    </row>
    <row r="321" spans="1:11" ht="12.75">
      <c r="A321" s="22">
        <v>320</v>
      </c>
      <c r="B321" s="23">
        <v>40124</v>
      </c>
      <c r="C321" s="23" t="s">
        <v>939</v>
      </c>
      <c r="D321" s="23"/>
      <c r="E321" s="22" t="s">
        <v>974</v>
      </c>
      <c r="F321" s="24">
        <v>4</v>
      </c>
      <c r="G321" s="25" t="s">
        <v>63</v>
      </c>
      <c r="H321" s="25" t="s">
        <v>106</v>
      </c>
      <c r="I321" s="25" t="s">
        <v>64</v>
      </c>
      <c r="J321" s="25" t="str">
        <f t="shared" si="10"/>
        <v>A</v>
      </c>
      <c r="K321" s="26">
        <f ca="1">VLOOKUP(F321,OFFSET(Hodnoc!$A$1:$C$28,0,IF(I321="Hory",0,IF(I321="Ledy",3,IF(I321="Písek",6,IF(I321="Skalky",9,IF(I321="Boulder",12,"chyba")))))),IF(J321="A",2,3),0)*VLOOKUP(G321,Hodnoc!$P$1:$Q$11,2,0)</f>
        <v>6</v>
      </c>
    </row>
    <row r="322" spans="1:11" ht="12.75">
      <c r="A322" s="22">
        <v>321</v>
      </c>
      <c r="B322" s="23">
        <v>40124</v>
      </c>
      <c r="C322" s="23" t="s">
        <v>939</v>
      </c>
      <c r="D322" s="23"/>
      <c r="E322" s="22" t="s">
        <v>975</v>
      </c>
      <c r="F322" s="24" t="s">
        <v>166</v>
      </c>
      <c r="G322" s="25" t="s">
        <v>63</v>
      </c>
      <c r="H322" s="25" t="s">
        <v>106</v>
      </c>
      <c r="I322" s="25" t="s">
        <v>64</v>
      </c>
      <c r="J322" s="25" t="str">
        <f t="shared" si="10"/>
        <v>A</v>
      </c>
      <c r="K322" s="26">
        <f ca="1">VLOOKUP(F322,OFFSET(Hodnoc!$A$1:$C$28,0,IF(I322="Hory",0,IF(I322="Ledy",3,IF(I322="Písek",6,IF(I322="Skalky",9,IF(I322="Boulder",12,"chyba")))))),IF(J322="A",2,3),0)*VLOOKUP(G322,Hodnoc!$P$1:$Q$11,2,0)</f>
        <v>15</v>
      </c>
    </row>
    <row r="323" spans="1:11" ht="12.75">
      <c r="A323" s="22">
        <v>322</v>
      </c>
      <c r="B323" s="23">
        <v>40124</v>
      </c>
      <c r="C323" s="23" t="s">
        <v>939</v>
      </c>
      <c r="D323" s="23"/>
      <c r="E323" s="22" t="s">
        <v>665</v>
      </c>
      <c r="F323" s="24" t="s">
        <v>125</v>
      </c>
      <c r="G323" s="25" t="s">
        <v>63</v>
      </c>
      <c r="H323" s="25" t="s">
        <v>106</v>
      </c>
      <c r="I323" s="25" t="s">
        <v>64</v>
      </c>
      <c r="J323" s="25" t="str">
        <f t="shared" si="10"/>
        <v>A</v>
      </c>
      <c r="K323" s="26">
        <f ca="1">VLOOKUP(F323,OFFSET(Hodnoc!$A$1:$C$28,0,IF(I323="Hory",0,IF(I323="Ledy",3,IF(I323="Písek",6,IF(I323="Skalky",9,IF(I323="Boulder",12,"chyba")))))),IF(J323="A",2,3),0)*VLOOKUP(G323,Hodnoc!$P$1:$Q$11,2,0)</f>
        <v>11</v>
      </c>
    </row>
    <row r="324" spans="1:11" ht="12.75">
      <c r="A324" s="22">
        <v>323</v>
      </c>
      <c r="B324" s="23">
        <v>40124</v>
      </c>
      <c r="C324" s="23" t="s">
        <v>939</v>
      </c>
      <c r="D324" s="23"/>
      <c r="E324" s="22" t="s">
        <v>976</v>
      </c>
      <c r="F324" s="24" t="s">
        <v>55</v>
      </c>
      <c r="G324" s="25" t="s">
        <v>100</v>
      </c>
      <c r="H324" s="25" t="s">
        <v>106</v>
      </c>
      <c r="I324" s="25" t="s">
        <v>64</v>
      </c>
      <c r="J324" s="25" t="str">
        <f t="shared" si="10"/>
        <v>A</v>
      </c>
      <c r="K324" s="26">
        <f ca="1">VLOOKUP(F324,OFFSET(Hodnoc!$A$1:$C$28,0,IF(I324="Hory",0,IF(I324="Ledy",3,IF(I324="Písek",6,IF(I324="Skalky",9,IF(I324="Boulder",12,"chyba")))))),IF(J324="A",2,3),0)*VLOOKUP(G324,Hodnoc!$P$1:$Q$11,2,0)</f>
        <v>10.5</v>
      </c>
    </row>
    <row r="325" spans="1:11" ht="12.75">
      <c r="A325" s="22">
        <v>324</v>
      </c>
      <c r="B325" s="23">
        <v>40138</v>
      </c>
      <c r="C325" s="23" t="s">
        <v>939</v>
      </c>
      <c r="D325" s="23"/>
      <c r="E325" s="22" t="s">
        <v>977</v>
      </c>
      <c r="F325" s="24" t="s">
        <v>196</v>
      </c>
      <c r="G325" s="25" t="s">
        <v>63</v>
      </c>
      <c r="H325" s="25" t="s">
        <v>106</v>
      </c>
      <c r="I325" s="25" t="s">
        <v>64</v>
      </c>
      <c r="J325" s="25" t="str">
        <f t="shared" si="10"/>
        <v>A</v>
      </c>
      <c r="K325" s="26">
        <f ca="1">VLOOKUP(F325,OFFSET(Hodnoc!$A$1:$C$28,0,IF(I325="Hory",0,IF(I325="Ledy",3,IF(I325="Písek",6,IF(I325="Skalky",9,IF(I325="Boulder",12,"chyba")))))),IF(J325="A",2,3),0)*VLOOKUP(G325,Hodnoc!$P$1:$Q$11,2,0)</f>
        <v>20</v>
      </c>
    </row>
    <row r="326" spans="1:11" ht="12.75">
      <c r="A326" s="22">
        <v>325</v>
      </c>
      <c r="B326" s="23">
        <v>40138</v>
      </c>
      <c r="C326" s="23" t="s">
        <v>111</v>
      </c>
      <c r="D326" s="23"/>
      <c r="E326" s="22" t="s">
        <v>947</v>
      </c>
      <c r="F326" s="24" t="s">
        <v>196</v>
      </c>
      <c r="G326" s="25" t="s">
        <v>63</v>
      </c>
      <c r="H326" s="25" t="s">
        <v>106</v>
      </c>
      <c r="I326" s="25" t="s">
        <v>64</v>
      </c>
      <c r="J326" s="25" t="str">
        <f t="shared" si="10"/>
        <v>A</v>
      </c>
      <c r="K326" s="26">
        <f ca="1">VLOOKUP(F326,OFFSET(Hodnoc!$A$1:$C$28,0,IF(I326="Hory",0,IF(I326="Ledy",3,IF(I326="Písek",6,IF(I326="Skalky",9,IF(I326="Boulder",12,"chyba")))))),IF(J326="A",2,3),0)*VLOOKUP(G326,Hodnoc!$P$1:$Q$11,2,0)</f>
        <v>20</v>
      </c>
    </row>
    <row r="327" spans="1:11" ht="12.75">
      <c r="A327" s="22">
        <v>326</v>
      </c>
      <c r="B327" s="23">
        <v>40138</v>
      </c>
      <c r="C327" s="23" t="s">
        <v>111</v>
      </c>
      <c r="D327" s="23"/>
      <c r="E327" s="22" t="s">
        <v>978</v>
      </c>
      <c r="F327" s="24">
        <v>4</v>
      </c>
      <c r="G327" s="25" t="s">
        <v>100</v>
      </c>
      <c r="H327" s="25" t="s">
        <v>106</v>
      </c>
      <c r="I327" s="25" t="s">
        <v>64</v>
      </c>
      <c r="J327" s="25" t="str">
        <f t="shared" si="10"/>
        <v>A</v>
      </c>
      <c r="K327" s="26">
        <f ca="1">VLOOKUP(F327,OFFSET(Hodnoc!$A$1:$C$28,0,IF(I327="Hory",0,IF(I327="Ledy",3,IF(I327="Písek",6,IF(I327="Skalky",9,IF(I327="Boulder",12,"chyba")))))),IF(J327="A",2,3),0)*VLOOKUP(G327,Hodnoc!$P$1:$Q$11,2,0)</f>
        <v>9</v>
      </c>
    </row>
    <row r="328" spans="1:11" ht="12.75">
      <c r="A328" s="22">
        <v>327</v>
      </c>
      <c r="B328" s="23">
        <v>40145</v>
      </c>
      <c r="C328" s="23" t="s">
        <v>538</v>
      </c>
      <c r="D328" s="23"/>
      <c r="E328" s="22" t="s">
        <v>948</v>
      </c>
      <c r="F328" s="24">
        <v>4</v>
      </c>
      <c r="G328" s="25" t="s">
        <v>100</v>
      </c>
      <c r="H328" s="25" t="s">
        <v>106</v>
      </c>
      <c r="I328" s="25" t="s">
        <v>64</v>
      </c>
      <c r="J328" s="25" t="str">
        <f t="shared" si="10"/>
        <v>A</v>
      </c>
      <c r="K328" s="26">
        <f ca="1">VLOOKUP(F328,OFFSET(Hodnoc!$A$1:$C$28,0,IF(I328="Hory",0,IF(I328="Ledy",3,IF(I328="Písek",6,IF(I328="Skalky",9,IF(I328="Boulder",12,"chyba")))))),IF(J328="A",2,3),0)*VLOOKUP(G328,Hodnoc!$P$1:$Q$11,2,0)</f>
        <v>9</v>
      </c>
    </row>
    <row r="329" spans="1:11" ht="12.75">
      <c r="A329" s="22">
        <v>328</v>
      </c>
      <c r="B329" s="23">
        <v>40146</v>
      </c>
      <c r="C329" s="23" t="s">
        <v>111</v>
      </c>
      <c r="D329" s="23"/>
      <c r="E329" s="22" t="s">
        <v>950</v>
      </c>
      <c r="F329" s="24" t="s">
        <v>196</v>
      </c>
      <c r="G329" s="25" t="s">
        <v>63</v>
      </c>
      <c r="H329" s="25" t="s">
        <v>106</v>
      </c>
      <c r="I329" s="25" t="s">
        <v>64</v>
      </c>
      <c r="J329" s="25" t="str">
        <f t="shared" si="10"/>
        <v>A</v>
      </c>
      <c r="K329" s="26">
        <f ca="1">VLOOKUP(F329,OFFSET(Hodnoc!$A$1:$C$28,0,IF(I329="Hory",0,IF(I329="Ledy",3,IF(I329="Písek",6,IF(I329="Skalky",9,IF(I329="Boulder",12,"chyba")))))),IF(J329="A",2,3),0)*VLOOKUP(G329,Hodnoc!$P$1:$Q$11,2,0)</f>
        <v>20</v>
      </c>
    </row>
    <row r="330" spans="1:11" ht="12.75">
      <c r="A330" s="22">
        <v>329</v>
      </c>
      <c r="B330" s="23">
        <v>40146</v>
      </c>
      <c r="C330" s="23" t="s">
        <v>111</v>
      </c>
      <c r="D330" s="23"/>
      <c r="E330" s="22" t="s">
        <v>979</v>
      </c>
      <c r="F330" s="24" t="s">
        <v>196</v>
      </c>
      <c r="G330" s="25" t="s">
        <v>63</v>
      </c>
      <c r="H330" s="25" t="s">
        <v>106</v>
      </c>
      <c r="I330" s="25" t="s">
        <v>64</v>
      </c>
      <c r="J330" s="25" t="str">
        <f t="shared" si="10"/>
        <v>A</v>
      </c>
      <c r="K330" s="26">
        <f ca="1">VLOOKUP(F330,OFFSET(Hodnoc!$A$1:$C$28,0,IF(I330="Hory",0,IF(I330="Ledy",3,IF(I330="Písek",6,IF(I330="Skalky",9,IF(I330="Boulder",12,"chyba")))))),IF(J330="A",2,3),0)*VLOOKUP(G330,Hodnoc!$P$1:$Q$11,2,0)</f>
        <v>20</v>
      </c>
    </row>
  </sheetData>
  <sheetProtection autoFilter="0"/>
  <conditionalFormatting sqref="H2:H38">
    <cfRule type="cellIs" priority="40" dxfId="2" operator="equal" stopIfTrue="1">
      <formula>"Honza"</formula>
    </cfRule>
    <cfRule type="cellIs" priority="41" dxfId="1" operator="equal" stopIfTrue="1">
      <formula>"Zyký"</formula>
    </cfRule>
    <cfRule type="cellIs" priority="42" dxfId="0" operator="equal" stopIfTrue="1">
      <formula>"Péťa"</formula>
    </cfRule>
  </conditionalFormatting>
  <conditionalFormatting sqref="H39:H116">
    <cfRule type="cellIs" priority="37" dxfId="2" operator="equal" stopIfTrue="1">
      <formula>"Honza"</formula>
    </cfRule>
    <cfRule type="cellIs" priority="38" dxfId="1" operator="equal" stopIfTrue="1">
      <formula>"Zyký"</formula>
    </cfRule>
    <cfRule type="cellIs" priority="39" dxfId="0" operator="equal" stopIfTrue="1">
      <formula>"Péťa"</formula>
    </cfRule>
  </conditionalFormatting>
  <conditionalFormatting sqref="H39:H116">
    <cfRule type="cellIs" priority="34" dxfId="2" operator="equal" stopIfTrue="1">
      <formula>"Honza"</formula>
    </cfRule>
    <cfRule type="cellIs" priority="35" dxfId="1" operator="equal" stopIfTrue="1">
      <formula>"Zyký"</formula>
    </cfRule>
    <cfRule type="cellIs" priority="36" dxfId="0" operator="equal" stopIfTrue="1">
      <formula>"Péťa"</formula>
    </cfRule>
  </conditionalFormatting>
  <conditionalFormatting sqref="H117:H140">
    <cfRule type="cellIs" priority="31" dxfId="2" operator="equal" stopIfTrue="1">
      <formula>"Honza"</formula>
    </cfRule>
    <cfRule type="cellIs" priority="32" dxfId="1" operator="equal" stopIfTrue="1">
      <formula>"Zyký"</formula>
    </cfRule>
    <cfRule type="cellIs" priority="33" dxfId="0" operator="equal" stopIfTrue="1">
      <formula>"Péťa"</formula>
    </cfRule>
  </conditionalFormatting>
  <conditionalFormatting sqref="H117:H140">
    <cfRule type="cellIs" priority="28" dxfId="2" operator="equal" stopIfTrue="1">
      <formula>"Honza"</formula>
    </cfRule>
    <cfRule type="cellIs" priority="29" dxfId="1" operator="equal" stopIfTrue="1">
      <formula>"Zyký"</formula>
    </cfRule>
    <cfRule type="cellIs" priority="30" dxfId="0" operator="equal" stopIfTrue="1">
      <formula>"Péťa"</formula>
    </cfRule>
  </conditionalFormatting>
  <conditionalFormatting sqref="H141:H172">
    <cfRule type="cellIs" priority="25" dxfId="2" operator="equal" stopIfTrue="1">
      <formula>"Honza"</formula>
    </cfRule>
    <cfRule type="cellIs" priority="26" dxfId="1" operator="equal" stopIfTrue="1">
      <formula>"Zyký"</formula>
    </cfRule>
    <cfRule type="cellIs" priority="27" dxfId="0" operator="equal" stopIfTrue="1">
      <formula>"Péťa"</formula>
    </cfRule>
  </conditionalFormatting>
  <conditionalFormatting sqref="H141:H172">
    <cfRule type="cellIs" priority="22" dxfId="2" operator="equal" stopIfTrue="1">
      <formula>"Honza"</formula>
    </cfRule>
    <cfRule type="cellIs" priority="23" dxfId="1" operator="equal" stopIfTrue="1">
      <formula>"Zyký"</formula>
    </cfRule>
    <cfRule type="cellIs" priority="24" dxfId="0" operator="equal" stopIfTrue="1">
      <formula>"Péťa"</formula>
    </cfRule>
  </conditionalFormatting>
  <conditionalFormatting sqref="H173:H305">
    <cfRule type="cellIs" priority="19" dxfId="2" operator="equal" stopIfTrue="1">
      <formula>"Honza"</formula>
    </cfRule>
    <cfRule type="cellIs" priority="20" dxfId="1" operator="equal" stopIfTrue="1">
      <formula>"Zyký"</formula>
    </cfRule>
    <cfRule type="cellIs" priority="21" dxfId="0" operator="equal" stopIfTrue="1">
      <formula>"Péťa"</formula>
    </cfRule>
  </conditionalFormatting>
  <conditionalFormatting sqref="H173:H305">
    <cfRule type="cellIs" priority="16" dxfId="2" operator="equal" stopIfTrue="1">
      <formula>"Honza"</formula>
    </cfRule>
    <cfRule type="cellIs" priority="17" dxfId="1" operator="equal" stopIfTrue="1">
      <formula>"Zyký"</formula>
    </cfRule>
    <cfRule type="cellIs" priority="18" dxfId="0" operator="equal" stopIfTrue="1">
      <formula>"Péťa"</formula>
    </cfRule>
  </conditionalFormatting>
  <conditionalFormatting sqref="H204:H305">
    <cfRule type="cellIs" priority="13" dxfId="2" operator="equal" stopIfTrue="1">
      <formula>"Honza"</formula>
    </cfRule>
    <cfRule type="cellIs" priority="14" dxfId="1" operator="equal" stopIfTrue="1">
      <formula>"Zyký"</formula>
    </cfRule>
    <cfRule type="cellIs" priority="15" dxfId="0" operator="equal" stopIfTrue="1">
      <formula>"Péťa"</formula>
    </cfRule>
  </conditionalFormatting>
  <conditionalFormatting sqref="H213:H224">
    <cfRule type="cellIs" priority="10" dxfId="2" operator="equal" stopIfTrue="1">
      <formula>"Honza"</formula>
    </cfRule>
    <cfRule type="cellIs" priority="11" dxfId="1" operator="equal" stopIfTrue="1">
      <formula>"Zyký"</formula>
    </cfRule>
    <cfRule type="cellIs" priority="12" dxfId="0" operator="equal" stopIfTrue="1">
      <formula>"Péťa"</formula>
    </cfRule>
  </conditionalFormatting>
  <conditionalFormatting sqref="H306:H330">
    <cfRule type="cellIs" priority="7" dxfId="2" operator="equal" stopIfTrue="1">
      <formula>"Honza"</formula>
    </cfRule>
    <cfRule type="cellIs" priority="8" dxfId="1" operator="equal" stopIfTrue="1">
      <formula>"Zyký"</formula>
    </cfRule>
    <cfRule type="cellIs" priority="9" dxfId="0" operator="equal" stopIfTrue="1">
      <formula>"Péťa"</formula>
    </cfRule>
  </conditionalFormatting>
  <conditionalFormatting sqref="H306:H330">
    <cfRule type="cellIs" priority="4" dxfId="2" operator="equal" stopIfTrue="1">
      <formula>"Honza"</formula>
    </cfRule>
    <cfRule type="cellIs" priority="5" dxfId="1" operator="equal" stopIfTrue="1">
      <formula>"Zyký"</formula>
    </cfRule>
    <cfRule type="cellIs" priority="6" dxfId="0" operator="equal" stopIfTrue="1">
      <formula>"Péťa"</formula>
    </cfRule>
  </conditionalFormatting>
  <conditionalFormatting sqref="H306:H330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O114"/>
  <sheetViews>
    <sheetView zoomScalePageLayoutView="0" workbookViewId="0" topLeftCell="A1">
      <pane ySplit="1" topLeftCell="A68" activePane="bottomLeft" state="frozen"/>
      <selection pane="topLeft" activeCell="A1" sqref="A1"/>
      <selection pane="bottomLeft" activeCell="A2" sqref="A2:O114"/>
    </sheetView>
  </sheetViews>
  <sheetFormatPr defaultColWidth="10.421875" defaultRowHeight="12.75"/>
  <cols>
    <col min="1" max="1" width="4.00390625" style="0" bestFit="1" customWidth="1"/>
    <col min="2" max="2" width="10.140625" style="0" bestFit="1" customWidth="1"/>
    <col min="3" max="3" width="10.7109375" style="0" bestFit="1" customWidth="1"/>
    <col min="4" max="4" width="22.140625" style="0" bestFit="1" customWidth="1"/>
    <col min="5" max="5" width="27.00390625" style="0" bestFit="1" customWidth="1"/>
    <col min="6" max="6" width="5.7109375" style="0" bestFit="1" customWidth="1"/>
    <col min="7" max="7" width="7.00390625" style="0" bestFit="1" customWidth="1"/>
    <col min="8" max="8" width="6.421875" style="0" bestFit="1" customWidth="1"/>
    <col min="9" max="9" width="7.28125" style="0" bestFit="1" customWidth="1"/>
    <col min="10" max="10" width="6.8515625" style="0" bestFit="1" customWidth="1"/>
    <col min="11" max="11" width="5.57421875" style="0" bestFit="1" customWidth="1"/>
    <col min="12" max="12" width="5.421875" style="0" customWidth="1"/>
    <col min="13" max="13" width="4.57421875" style="0" bestFit="1" customWidth="1"/>
    <col min="14" max="14" width="7.00390625" style="0" bestFit="1" customWidth="1"/>
    <col min="15" max="15" width="4.00390625" style="0" bestFit="1" customWidth="1"/>
  </cols>
  <sheetData>
    <row r="1" spans="1:15" ht="12.75">
      <c r="A1" s="6" t="s">
        <v>43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45</v>
      </c>
      <c r="G1" s="6" t="s">
        <v>4</v>
      </c>
      <c r="H1" s="6" t="s">
        <v>49</v>
      </c>
      <c r="I1" s="6" t="s">
        <v>35</v>
      </c>
      <c r="J1" s="6" t="s">
        <v>36</v>
      </c>
      <c r="K1" s="6" t="s">
        <v>6</v>
      </c>
      <c r="M1" s="6" t="s">
        <v>51</v>
      </c>
      <c r="N1">
        <f>SUM(K:K)</f>
        <v>0</v>
      </c>
      <c r="O1">
        <f>COUNT(K2:K878)</f>
        <v>0</v>
      </c>
    </row>
    <row r="2" spans="1:11" ht="12.75">
      <c r="A2" s="22"/>
      <c r="B2" s="23"/>
      <c r="C2" s="23"/>
      <c r="D2" s="23"/>
      <c r="E2" s="22"/>
      <c r="F2" s="24"/>
      <c r="G2" s="25"/>
      <c r="H2" s="25"/>
      <c r="I2" s="25"/>
      <c r="J2" s="25"/>
      <c r="K2" s="26"/>
    </row>
    <row r="3" spans="1:11" ht="12.75">
      <c r="A3" s="22"/>
      <c r="B3" s="23"/>
      <c r="C3" s="23"/>
      <c r="D3" s="23"/>
      <c r="E3" s="22"/>
      <c r="F3" s="24"/>
      <c r="G3" s="25"/>
      <c r="H3" s="25"/>
      <c r="I3" s="25"/>
      <c r="J3" s="25"/>
      <c r="K3" s="26"/>
    </row>
    <row r="4" spans="1:11" ht="12.75">
      <c r="A4" s="22"/>
      <c r="B4" s="23"/>
      <c r="C4" s="23"/>
      <c r="D4" s="23"/>
      <c r="E4" s="22"/>
      <c r="F4" s="24"/>
      <c r="G4" s="25"/>
      <c r="H4" s="25"/>
      <c r="I4" s="25"/>
      <c r="J4" s="25"/>
      <c r="K4" s="26"/>
    </row>
    <row r="5" spans="1:11" ht="12.75">
      <c r="A5" s="22"/>
      <c r="B5" s="23"/>
      <c r="C5" s="23"/>
      <c r="D5" s="23"/>
      <c r="E5" s="22"/>
      <c r="F5" s="27"/>
      <c r="G5" s="25"/>
      <c r="H5" s="25"/>
      <c r="I5" s="25"/>
      <c r="J5" s="25"/>
      <c r="K5" s="26"/>
    </row>
    <row r="6" spans="1:11" ht="12.75">
      <c r="A6" s="22"/>
      <c r="B6" s="23"/>
      <c r="C6" s="23"/>
      <c r="D6" s="23"/>
      <c r="E6" s="22"/>
      <c r="F6" s="24"/>
      <c r="G6" s="25"/>
      <c r="H6" s="25"/>
      <c r="I6" s="25"/>
      <c r="J6" s="25"/>
      <c r="K6" s="26"/>
    </row>
    <row r="7" spans="1:11" ht="12.75">
      <c r="A7" s="22"/>
      <c r="B7" s="23"/>
      <c r="C7" s="23"/>
      <c r="D7" s="23"/>
      <c r="E7" s="22"/>
      <c r="F7" s="24"/>
      <c r="G7" s="25"/>
      <c r="H7" s="25"/>
      <c r="I7" s="25"/>
      <c r="J7" s="25"/>
      <c r="K7" s="26"/>
    </row>
    <row r="8" spans="1:11" ht="12.75">
      <c r="A8" s="22"/>
      <c r="B8" s="23"/>
      <c r="C8" s="23"/>
      <c r="D8" s="23"/>
      <c r="E8" s="22"/>
      <c r="F8" s="24"/>
      <c r="G8" s="25"/>
      <c r="H8" s="25"/>
      <c r="I8" s="25"/>
      <c r="J8" s="25"/>
      <c r="K8" s="26"/>
    </row>
    <row r="9" spans="1:11" ht="12.75">
      <c r="A9" s="22"/>
      <c r="B9" s="23"/>
      <c r="C9" s="23"/>
      <c r="D9" s="23"/>
      <c r="E9" s="22"/>
      <c r="F9" s="24"/>
      <c r="G9" s="25"/>
      <c r="H9" s="25"/>
      <c r="I9" s="25"/>
      <c r="J9" s="25"/>
      <c r="K9" s="26"/>
    </row>
    <row r="10" spans="1:11" ht="12.75">
      <c r="A10" s="22"/>
      <c r="B10" s="23"/>
      <c r="C10" s="23"/>
      <c r="D10" s="23"/>
      <c r="E10" s="22"/>
      <c r="F10" s="24"/>
      <c r="G10" s="25"/>
      <c r="H10" s="25"/>
      <c r="I10" s="25"/>
      <c r="J10" s="25"/>
      <c r="K10" s="26"/>
    </row>
    <row r="11" spans="1:11" ht="12.75">
      <c r="A11" s="22"/>
      <c r="B11" s="23"/>
      <c r="C11" s="23"/>
      <c r="D11" s="23"/>
      <c r="E11" s="22"/>
      <c r="F11" s="24"/>
      <c r="G11" s="25"/>
      <c r="H11" s="25"/>
      <c r="I11" s="25"/>
      <c r="J11" s="25"/>
      <c r="K11" s="26"/>
    </row>
    <row r="12" spans="1:11" ht="12.75">
      <c r="A12" s="22"/>
      <c r="B12" s="23"/>
      <c r="C12" s="23"/>
      <c r="D12" s="23"/>
      <c r="E12" s="22"/>
      <c r="F12" s="24"/>
      <c r="G12" s="25"/>
      <c r="H12" s="25"/>
      <c r="I12" s="25"/>
      <c r="J12" s="25"/>
      <c r="K12" s="26"/>
    </row>
    <row r="13" spans="1:11" ht="12.75">
      <c r="A13" s="22"/>
      <c r="B13" s="23"/>
      <c r="C13" s="23"/>
      <c r="D13" s="23"/>
      <c r="E13" s="22"/>
      <c r="F13" s="24"/>
      <c r="G13" s="25"/>
      <c r="H13" s="25"/>
      <c r="I13" s="25"/>
      <c r="J13" s="25"/>
      <c r="K13" s="26"/>
    </row>
    <row r="14" spans="1:11" ht="12.75">
      <c r="A14" s="22"/>
      <c r="B14" s="23"/>
      <c r="C14" s="23"/>
      <c r="D14" s="23"/>
      <c r="E14" s="22"/>
      <c r="F14" s="24"/>
      <c r="G14" s="25"/>
      <c r="H14" s="25"/>
      <c r="I14" s="25"/>
      <c r="J14" s="25"/>
      <c r="K14" s="26"/>
    </row>
    <row r="15" spans="1:11" ht="12.75">
      <c r="A15" s="22"/>
      <c r="B15" s="23"/>
      <c r="C15" s="23"/>
      <c r="D15" s="23"/>
      <c r="E15" s="22"/>
      <c r="F15" s="24"/>
      <c r="G15" s="25"/>
      <c r="H15" s="25"/>
      <c r="I15" s="25"/>
      <c r="J15" s="25"/>
      <c r="K15" s="26"/>
    </row>
    <row r="16" spans="1:11" ht="12.75">
      <c r="A16" s="22"/>
      <c r="B16" s="23"/>
      <c r="C16" s="23"/>
      <c r="D16" s="23"/>
      <c r="E16" s="22"/>
      <c r="F16" s="24"/>
      <c r="G16" s="25"/>
      <c r="H16" s="25"/>
      <c r="I16" s="25"/>
      <c r="J16" s="25"/>
      <c r="K16" s="26"/>
    </row>
    <row r="17" spans="1:11" ht="12.75">
      <c r="A17" s="22"/>
      <c r="B17" s="23"/>
      <c r="C17" s="23"/>
      <c r="D17" s="23"/>
      <c r="E17" s="22"/>
      <c r="F17" s="24"/>
      <c r="G17" s="25"/>
      <c r="H17" s="25"/>
      <c r="I17" s="25"/>
      <c r="J17" s="25"/>
      <c r="K17" s="26"/>
    </row>
    <row r="18" spans="1:11" ht="12.75">
      <c r="A18" s="22"/>
      <c r="B18" s="23"/>
      <c r="C18" s="23"/>
      <c r="D18" s="23"/>
      <c r="E18" s="22"/>
      <c r="F18" s="24"/>
      <c r="G18" s="25"/>
      <c r="H18" s="25"/>
      <c r="I18" s="48"/>
      <c r="J18" s="25"/>
      <c r="K18" s="26"/>
    </row>
    <row r="19" spans="1:11" ht="12.75">
      <c r="A19" s="22"/>
      <c r="B19" s="23"/>
      <c r="C19" s="23"/>
      <c r="D19" s="23"/>
      <c r="E19" s="22"/>
      <c r="F19" s="24"/>
      <c r="G19" s="25"/>
      <c r="H19" s="25"/>
      <c r="I19" s="48"/>
      <c r="J19" s="25"/>
      <c r="K19" s="26"/>
    </row>
    <row r="20" spans="1:11" ht="12.75">
      <c r="A20" s="22"/>
      <c r="B20" s="23"/>
      <c r="C20" s="23"/>
      <c r="D20" s="23"/>
      <c r="E20" s="22"/>
      <c r="F20" s="24"/>
      <c r="G20" s="25"/>
      <c r="H20" s="25"/>
      <c r="I20" s="48"/>
      <c r="J20" s="25"/>
      <c r="K20" s="26"/>
    </row>
    <row r="21" spans="1:11" ht="12.75">
      <c r="A21" s="22"/>
      <c r="B21" s="23"/>
      <c r="C21" s="23"/>
      <c r="D21" s="23"/>
      <c r="E21" s="22"/>
      <c r="F21" s="24"/>
      <c r="G21" s="25"/>
      <c r="H21" s="25"/>
      <c r="I21" s="48"/>
      <c r="J21" s="25"/>
      <c r="K21" s="26"/>
    </row>
    <row r="22" spans="1:11" ht="12.75">
      <c r="A22" s="22"/>
      <c r="B22" s="23"/>
      <c r="C22" s="23"/>
      <c r="D22" s="23"/>
      <c r="E22" s="22"/>
      <c r="F22" s="24"/>
      <c r="G22" s="25"/>
      <c r="H22" s="25"/>
      <c r="I22" s="48"/>
      <c r="J22" s="25"/>
      <c r="K22" s="26"/>
    </row>
    <row r="23" spans="1:11" ht="12.75">
      <c r="A23" s="22"/>
      <c r="B23" s="23"/>
      <c r="C23" s="23"/>
      <c r="D23" s="23"/>
      <c r="E23" s="22"/>
      <c r="F23" s="24"/>
      <c r="G23" s="25"/>
      <c r="H23" s="25"/>
      <c r="I23" s="48"/>
      <c r="J23" s="25"/>
      <c r="K23" s="26"/>
    </row>
    <row r="24" spans="1:11" ht="12.75">
      <c r="A24" s="22"/>
      <c r="B24" s="23"/>
      <c r="C24" s="23"/>
      <c r="D24" s="23"/>
      <c r="E24" s="22"/>
      <c r="F24" s="24"/>
      <c r="G24" s="25"/>
      <c r="H24" s="25"/>
      <c r="I24" s="48"/>
      <c r="J24" s="25"/>
      <c r="K24" s="26"/>
    </row>
    <row r="25" spans="1:11" ht="12.75">
      <c r="A25" s="22"/>
      <c r="B25" s="23"/>
      <c r="C25" s="23"/>
      <c r="D25" s="23"/>
      <c r="E25" s="22"/>
      <c r="F25" s="24"/>
      <c r="G25" s="25"/>
      <c r="H25" s="25"/>
      <c r="I25" s="48"/>
      <c r="J25" s="25"/>
      <c r="K25" s="26"/>
    </row>
    <row r="26" spans="1:11" ht="12.75">
      <c r="A26" s="22"/>
      <c r="B26" s="23"/>
      <c r="C26" s="23"/>
      <c r="D26" s="23"/>
      <c r="E26" s="22"/>
      <c r="F26" s="24"/>
      <c r="G26" s="25"/>
      <c r="H26" s="25"/>
      <c r="I26" s="48"/>
      <c r="J26" s="25"/>
      <c r="K26" s="26"/>
    </row>
    <row r="27" spans="1:11" ht="12.75">
      <c r="A27" s="22"/>
      <c r="B27" s="23"/>
      <c r="C27" s="23"/>
      <c r="D27" s="23"/>
      <c r="E27" s="22"/>
      <c r="F27" s="24"/>
      <c r="G27" s="25"/>
      <c r="H27" s="25"/>
      <c r="I27" s="25"/>
      <c r="J27" s="25"/>
      <c r="K27" s="26"/>
    </row>
    <row r="28" spans="1:11" ht="12.75">
      <c r="A28" s="22"/>
      <c r="B28" s="23"/>
      <c r="C28" s="23"/>
      <c r="D28" s="23"/>
      <c r="E28" s="22"/>
      <c r="F28" s="24"/>
      <c r="G28" s="25"/>
      <c r="H28" s="25"/>
      <c r="I28" s="25"/>
      <c r="J28" s="25"/>
      <c r="K28" s="26"/>
    </row>
    <row r="29" spans="1:11" ht="12.75">
      <c r="A29" s="22"/>
      <c r="B29" s="23"/>
      <c r="C29" s="23"/>
      <c r="D29" s="23"/>
      <c r="E29" s="22"/>
      <c r="F29" s="24"/>
      <c r="G29" s="25"/>
      <c r="H29" s="25"/>
      <c r="I29" s="25"/>
      <c r="J29" s="25"/>
      <c r="K29" s="26"/>
    </row>
    <row r="30" spans="1:11" ht="12.75">
      <c r="A30" s="22"/>
      <c r="B30" s="23"/>
      <c r="C30" s="23"/>
      <c r="D30" s="23"/>
      <c r="E30" s="22"/>
      <c r="F30" s="24"/>
      <c r="G30" s="25"/>
      <c r="H30" s="25"/>
      <c r="I30" s="25"/>
      <c r="J30" s="25"/>
      <c r="K30" s="26"/>
    </row>
    <row r="31" spans="1:11" ht="12.75">
      <c r="A31" s="22"/>
      <c r="B31" s="23"/>
      <c r="C31" s="23"/>
      <c r="D31" s="23"/>
      <c r="E31" s="22"/>
      <c r="F31" s="24"/>
      <c r="G31" s="25"/>
      <c r="H31" s="25"/>
      <c r="I31" s="25"/>
      <c r="J31" s="25"/>
      <c r="K31" s="26"/>
    </row>
    <row r="32" spans="1:11" ht="12.75">
      <c r="A32" s="22"/>
      <c r="B32" s="23"/>
      <c r="C32" s="23"/>
      <c r="D32" s="23"/>
      <c r="E32" s="22"/>
      <c r="F32" s="24"/>
      <c r="G32" s="25"/>
      <c r="H32" s="25"/>
      <c r="I32" s="25"/>
      <c r="J32" s="25"/>
      <c r="K32" s="26"/>
    </row>
    <row r="33" spans="1:11" ht="12.75">
      <c r="A33" s="22"/>
      <c r="B33" s="23"/>
      <c r="C33" s="23"/>
      <c r="D33" s="23"/>
      <c r="E33" s="22"/>
      <c r="F33" s="24"/>
      <c r="G33" s="25"/>
      <c r="H33" s="25"/>
      <c r="I33" s="25"/>
      <c r="J33" s="25"/>
      <c r="K33" s="26"/>
    </row>
    <row r="34" spans="1:11" ht="12.75">
      <c r="A34" s="22"/>
      <c r="B34" s="23"/>
      <c r="C34" s="23"/>
      <c r="D34" s="23"/>
      <c r="E34" s="22"/>
      <c r="F34" s="24"/>
      <c r="G34" s="25"/>
      <c r="H34" s="25"/>
      <c r="I34" s="25"/>
      <c r="J34" s="25"/>
      <c r="K34" s="26"/>
    </row>
    <row r="35" spans="1:11" ht="12.75">
      <c r="A35" s="22"/>
      <c r="B35" s="23"/>
      <c r="C35" s="23"/>
      <c r="D35" s="23"/>
      <c r="E35" s="22"/>
      <c r="F35" s="24"/>
      <c r="G35" s="25"/>
      <c r="H35" s="25"/>
      <c r="I35" s="25"/>
      <c r="J35" s="25"/>
      <c r="K35" s="26"/>
    </row>
    <row r="36" spans="1:11" ht="12.75">
      <c r="A36" s="22"/>
      <c r="B36" s="23"/>
      <c r="C36" s="23"/>
      <c r="D36" s="23"/>
      <c r="E36" s="22"/>
      <c r="F36" s="24"/>
      <c r="G36" s="25"/>
      <c r="H36" s="25"/>
      <c r="I36" s="25"/>
      <c r="J36" s="25"/>
      <c r="K36" s="26"/>
    </row>
    <row r="37" spans="1:11" ht="12.75">
      <c r="A37" s="22"/>
      <c r="B37" s="23"/>
      <c r="C37" s="23"/>
      <c r="D37" s="23"/>
      <c r="E37" s="22"/>
      <c r="F37" s="24"/>
      <c r="G37" s="25"/>
      <c r="H37" s="25"/>
      <c r="I37" s="25"/>
      <c r="J37" s="25"/>
      <c r="K37" s="26"/>
    </row>
    <row r="38" spans="1:11" ht="12.75">
      <c r="A38" s="22"/>
      <c r="B38" s="23"/>
      <c r="C38" s="23"/>
      <c r="D38" s="23"/>
      <c r="E38" s="22"/>
      <c r="F38" s="24"/>
      <c r="G38" s="25"/>
      <c r="H38" s="25"/>
      <c r="I38" s="25"/>
      <c r="J38" s="25"/>
      <c r="K38" s="26"/>
    </row>
    <row r="39" spans="1:11" ht="12.75">
      <c r="A39" s="22"/>
      <c r="B39" s="23"/>
      <c r="C39" s="23"/>
      <c r="D39" s="23"/>
      <c r="E39" s="22"/>
      <c r="F39" s="24"/>
      <c r="G39" s="25"/>
      <c r="H39" s="25"/>
      <c r="I39" s="25"/>
      <c r="J39" s="25"/>
      <c r="K39" s="26"/>
    </row>
    <row r="40" spans="1:11" ht="12.75">
      <c r="A40" s="22"/>
      <c r="B40" s="23"/>
      <c r="C40" s="23"/>
      <c r="D40" s="23"/>
      <c r="E40" s="22"/>
      <c r="F40" s="24"/>
      <c r="G40" s="25"/>
      <c r="H40" s="25"/>
      <c r="I40" s="25"/>
      <c r="J40" s="25"/>
      <c r="K40" s="26"/>
    </row>
    <row r="41" spans="1:11" ht="12.75">
      <c r="A41" s="22"/>
      <c r="B41" s="23"/>
      <c r="C41" s="23"/>
      <c r="D41" s="23"/>
      <c r="E41" s="22"/>
      <c r="F41" s="24"/>
      <c r="G41" s="25"/>
      <c r="H41" s="25"/>
      <c r="I41" s="25"/>
      <c r="J41" s="25"/>
      <c r="K41" s="26"/>
    </row>
    <row r="42" spans="1:11" ht="12.75">
      <c r="A42" s="22"/>
      <c r="B42" s="23"/>
      <c r="C42" s="23"/>
      <c r="D42" s="23"/>
      <c r="E42" s="22"/>
      <c r="F42" s="24"/>
      <c r="G42" s="25"/>
      <c r="H42" s="25"/>
      <c r="I42" s="25"/>
      <c r="J42" s="25"/>
      <c r="K42" s="26"/>
    </row>
    <row r="43" spans="1:11" ht="12.75">
      <c r="A43" s="22"/>
      <c r="B43" s="23"/>
      <c r="C43" s="23"/>
      <c r="D43" s="23"/>
      <c r="E43" s="22"/>
      <c r="F43" s="24"/>
      <c r="G43" s="25"/>
      <c r="H43" s="25"/>
      <c r="I43" s="25"/>
      <c r="J43" s="25"/>
      <c r="K43" s="26"/>
    </row>
    <row r="44" spans="1:11" ht="12.75">
      <c r="A44" s="22"/>
      <c r="B44" s="23"/>
      <c r="C44" s="23"/>
      <c r="D44" s="23"/>
      <c r="E44" s="22"/>
      <c r="F44" s="24"/>
      <c r="G44" s="25"/>
      <c r="H44" s="25"/>
      <c r="I44" s="25"/>
      <c r="J44" s="25"/>
      <c r="K44" s="26"/>
    </row>
    <row r="45" spans="1:11" ht="12.75">
      <c r="A45" s="22"/>
      <c r="B45" s="23"/>
      <c r="C45" s="23"/>
      <c r="D45" s="23"/>
      <c r="E45" s="22"/>
      <c r="F45" s="27"/>
      <c r="G45" s="25"/>
      <c r="H45" s="25"/>
      <c r="I45" s="25"/>
      <c r="J45" s="25"/>
      <c r="K45" s="26"/>
    </row>
    <row r="46" spans="1:11" ht="12.75">
      <c r="A46" s="22"/>
      <c r="B46" s="23"/>
      <c r="C46" s="23"/>
      <c r="D46" s="23"/>
      <c r="E46" s="22"/>
      <c r="F46" s="27"/>
      <c r="G46" s="25"/>
      <c r="H46" s="25"/>
      <c r="I46" s="25"/>
      <c r="J46" s="25"/>
      <c r="K46" s="26"/>
    </row>
    <row r="47" spans="1:11" ht="12.75">
      <c r="A47" s="22"/>
      <c r="B47" s="23"/>
      <c r="C47" s="23"/>
      <c r="D47" s="23"/>
      <c r="E47" s="22"/>
      <c r="F47" s="24"/>
      <c r="G47" s="25"/>
      <c r="H47" s="25"/>
      <c r="I47" s="25"/>
      <c r="J47" s="25"/>
      <c r="K47" s="26"/>
    </row>
    <row r="48" spans="1:11" ht="12.75">
      <c r="A48" s="22"/>
      <c r="B48" s="23"/>
      <c r="C48" s="23"/>
      <c r="D48" s="23"/>
      <c r="E48" s="22"/>
      <c r="F48" s="24"/>
      <c r="G48" s="25"/>
      <c r="H48" s="25"/>
      <c r="I48" s="25"/>
      <c r="J48" s="25"/>
      <c r="K48" s="26"/>
    </row>
    <row r="49" spans="1:11" ht="12.75">
      <c r="A49" s="22"/>
      <c r="B49" s="23"/>
      <c r="C49" s="23"/>
      <c r="D49" s="23"/>
      <c r="E49" s="22"/>
      <c r="F49" s="24"/>
      <c r="G49" s="25"/>
      <c r="H49" s="25"/>
      <c r="I49" s="25"/>
      <c r="J49" s="25"/>
      <c r="K49" s="26"/>
    </row>
    <row r="50" spans="1:11" ht="12.75">
      <c r="A50" s="22"/>
      <c r="B50" s="23"/>
      <c r="C50" s="23"/>
      <c r="D50" s="23"/>
      <c r="E50" s="22"/>
      <c r="F50" s="27"/>
      <c r="G50" s="25"/>
      <c r="H50" s="25"/>
      <c r="I50" s="25"/>
      <c r="J50" s="25"/>
      <c r="K50" s="26"/>
    </row>
    <row r="51" spans="1:11" ht="12.75">
      <c r="A51" s="22"/>
      <c r="B51" s="23"/>
      <c r="C51" s="23"/>
      <c r="D51" s="23"/>
      <c r="E51" s="22"/>
      <c r="F51" s="24"/>
      <c r="G51" s="25"/>
      <c r="H51" s="25"/>
      <c r="I51" s="25"/>
      <c r="J51" s="25"/>
      <c r="K51" s="26"/>
    </row>
    <row r="52" spans="1:11" ht="12.75">
      <c r="A52" s="22"/>
      <c r="B52" s="23"/>
      <c r="C52" s="23"/>
      <c r="D52" s="23"/>
      <c r="E52" s="22"/>
      <c r="F52" s="24"/>
      <c r="G52" s="25"/>
      <c r="H52" s="25"/>
      <c r="I52" s="25"/>
      <c r="J52" s="25"/>
      <c r="K52" s="26"/>
    </row>
    <row r="53" spans="1:11" ht="12.75">
      <c r="A53" s="22"/>
      <c r="B53" s="23"/>
      <c r="C53" s="23"/>
      <c r="D53" s="23"/>
      <c r="E53" s="22"/>
      <c r="F53" s="24"/>
      <c r="G53" s="25"/>
      <c r="H53" s="25"/>
      <c r="I53" s="25"/>
      <c r="J53" s="25"/>
      <c r="K53" s="26"/>
    </row>
    <row r="54" spans="1:11" ht="12.75">
      <c r="A54" s="22"/>
      <c r="B54" s="23"/>
      <c r="C54" s="23"/>
      <c r="D54" s="23"/>
      <c r="E54" s="22"/>
      <c r="F54" s="24"/>
      <c r="G54" s="25"/>
      <c r="H54" s="25"/>
      <c r="I54" s="25"/>
      <c r="J54" s="25"/>
      <c r="K54" s="26"/>
    </row>
    <row r="55" spans="1:11" ht="12.75">
      <c r="A55" s="22"/>
      <c r="B55" s="23"/>
      <c r="C55" s="23"/>
      <c r="D55" s="23"/>
      <c r="E55" s="22"/>
      <c r="F55" s="24"/>
      <c r="G55" s="25"/>
      <c r="H55" s="25"/>
      <c r="I55" s="25"/>
      <c r="J55" s="25"/>
      <c r="K55" s="26"/>
    </row>
    <row r="56" spans="1:11" ht="12.75">
      <c r="A56" s="22"/>
      <c r="B56" s="23"/>
      <c r="C56" s="23"/>
      <c r="D56" s="23"/>
      <c r="E56" s="22"/>
      <c r="F56" s="24"/>
      <c r="G56" s="25"/>
      <c r="H56" s="25"/>
      <c r="I56" s="25"/>
      <c r="J56" s="25"/>
      <c r="K56" s="26"/>
    </row>
    <row r="57" spans="1:11" ht="12.75">
      <c r="A57" s="22"/>
      <c r="B57" s="23"/>
      <c r="C57" s="23"/>
      <c r="D57" s="23"/>
      <c r="E57" s="22"/>
      <c r="F57" s="27"/>
      <c r="G57" s="25"/>
      <c r="H57" s="25"/>
      <c r="I57" s="25"/>
      <c r="J57" s="25"/>
      <c r="K57" s="26"/>
    </row>
    <row r="58" spans="1:11" ht="12.75">
      <c r="A58" s="22"/>
      <c r="B58" s="23"/>
      <c r="C58" s="23"/>
      <c r="D58" s="23"/>
      <c r="E58" s="22"/>
      <c r="F58" s="27"/>
      <c r="G58" s="25"/>
      <c r="H58" s="25"/>
      <c r="I58" s="25"/>
      <c r="J58" s="25"/>
      <c r="K58" s="26"/>
    </row>
    <row r="59" spans="1:11" ht="12.75">
      <c r="A59" s="22"/>
      <c r="B59" s="23"/>
      <c r="C59" s="23"/>
      <c r="D59" s="23"/>
      <c r="E59" s="22"/>
      <c r="F59" s="27"/>
      <c r="G59" s="25"/>
      <c r="H59" s="25"/>
      <c r="I59" s="25"/>
      <c r="J59" s="25"/>
      <c r="K59" s="26"/>
    </row>
    <row r="60" spans="1:11" ht="12.75">
      <c r="A60" s="22"/>
      <c r="B60" s="23"/>
      <c r="C60" s="23"/>
      <c r="D60" s="23"/>
      <c r="E60" s="22"/>
      <c r="F60" s="27"/>
      <c r="G60" s="25"/>
      <c r="H60" s="25"/>
      <c r="I60" s="25"/>
      <c r="J60" s="25"/>
      <c r="K60" s="26"/>
    </row>
    <row r="61" spans="1:11" ht="12.75">
      <c r="A61" s="22"/>
      <c r="B61" s="23"/>
      <c r="C61" s="23"/>
      <c r="D61" s="23"/>
      <c r="E61" s="22"/>
      <c r="F61" s="27"/>
      <c r="G61" s="25"/>
      <c r="H61" s="25"/>
      <c r="I61" s="25"/>
      <c r="J61" s="25"/>
      <c r="K61" s="26"/>
    </row>
    <row r="62" spans="1:11" ht="12.75">
      <c r="A62" s="22"/>
      <c r="B62" s="23"/>
      <c r="C62" s="23"/>
      <c r="D62" s="23"/>
      <c r="E62" s="22"/>
      <c r="F62" s="24"/>
      <c r="G62" s="25"/>
      <c r="H62" s="25"/>
      <c r="I62" s="25"/>
      <c r="J62" s="25"/>
      <c r="K62" s="26"/>
    </row>
    <row r="63" spans="1:11" ht="12.75">
      <c r="A63" s="22"/>
      <c r="B63" s="23"/>
      <c r="C63" s="23"/>
      <c r="D63" s="23"/>
      <c r="E63" s="22"/>
      <c r="F63" s="27"/>
      <c r="G63" s="25"/>
      <c r="H63" s="25"/>
      <c r="I63" s="25"/>
      <c r="J63" s="25"/>
      <c r="K63" s="26"/>
    </row>
    <row r="64" spans="1:11" ht="12.75">
      <c r="A64" s="22"/>
      <c r="B64" s="23"/>
      <c r="C64" s="23"/>
      <c r="D64" s="23"/>
      <c r="E64" s="22"/>
      <c r="F64" s="24"/>
      <c r="G64" s="25"/>
      <c r="H64" s="25"/>
      <c r="I64" s="25"/>
      <c r="J64" s="25"/>
      <c r="K64" s="26"/>
    </row>
    <row r="65" spans="1:11" ht="12.75">
      <c r="A65" s="22"/>
      <c r="B65" s="23"/>
      <c r="C65" s="23"/>
      <c r="D65" s="23"/>
      <c r="E65" s="22"/>
      <c r="F65" s="27"/>
      <c r="G65" s="25"/>
      <c r="H65" s="25"/>
      <c r="I65" s="25"/>
      <c r="J65" s="25"/>
      <c r="K65" s="26"/>
    </row>
    <row r="66" spans="1:11" ht="12.75">
      <c r="A66" s="22"/>
      <c r="B66" s="23"/>
      <c r="C66" s="23"/>
      <c r="D66" s="23"/>
      <c r="E66" s="22"/>
      <c r="F66" s="27"/>
      <c r="G66" s="25"/>
      <c r="H66" s="25"/>
      <c r="I66" s="25"/>
      <c r="J66" s="25"/>
      <c r="K66" s="26"/>
    </row>
    <row r="67" spans="1:11" ht="12.75">
      <c r="A67" s="22"/>
      <c r="B67" s="23"/>
      <c r="C67" s="23"/>
      <c r="D67" s="23"/>
      <c r="E67" s="22"/>
      <c r="F67" s="24"/>
      <c r="G67" s="25"/>
      <c r="H67" s="25"/>
      <c r="I67" s="25"/>
      <c r="J67" s="25"/>
      <c r="K67" s="26"/>
    </row>
    <row r="68" spans="1:11" ht="12.75">
      <c r="A68" s="22"/>
      <c r="B68" s="23"/>
      <c r="C68" s="23"/>
      <c r="D68" s="23"/>
      <c r="E68" s="22"/>
      <c r="F68" s="24"/>
      <c r="G68" s="25"/>
      <c r="H68" s="25"/>
      <c r="I68" s="25"/>
      <c r="J68" s="25"/>
      <c r="K68" s="26"/>
    </row>
    <row r="69" spans="1:11" ht="12.75">
      <c r="A69" s="22"/>
      <c r="B69" s="23"/>
      <c r="C69" s="23"/>
      <c r="D69" s="23"/>
      <c r="E69" s="22"/>
      <c r="F69" s="27"/>
      <c r="G69" s="25"/>
      <c r="H69" s="25"/>
      <c r="I69" s="25"/>
      <c r="J69" s="25"/>
      <c r="K69" s="26"/>
    </row>
    <row r="70" spans="1:11" ht="12.75">
      <c r="A70" s="22"/>
      <c r="B70" s="23"/>
      <c r="C70" s="23"/>
      <c r="D70" s="23"/>
      <c r="E70" s="22"/>
      <c r="F70" s="24"/>
      <c r="G70" s="25"/>
      <c r="H70" s="25"/>
      <c r="I70" s="25"/>
      <c r="J70" s="25"/>
      <c r="K70" s="26"/>
    </row>
    <row r="71" spans="1:11" ht="12.75">
      <c r="A71" s="22"/>
      <c r="B71" s="23"/>
      <c r="C71" s="23"/>
      <c r="D71" s="23"/>
      <c r="E71" s="22"/>
      <c r="F71" s="27"/>
      <c r="G71" s="25"/>
      <c r="H71" s="25"/>
      <c r="I71" s="25"/>
      <c r="J71" s="25"/>
      <c r="K71" s="26"/>
    </row>
    <row r="72" spans="1:11" ht="12.75">
      <c r="A72" s="22"/>
      <c r="B72" s="23"/>
      <c r="C72" s="23"/>
      <c r="D72" s="23"/>
      <c r="E72" s="22"/>
      <c r="F72" s="24"/>
      <c r="G72" s="25"/>
      <c r="H72" s="25"/>
      <c r="I72" s="25"/>
      <c r="J72" s="25"/>
      <c r="K72" s="26"/>
    </row>
    <row r="73" spans="1:11" ht="12.75">
      <c r="A73" s="22"/>
      <c r="B73" s="23"/>
      <c r="C73" s="23"/>
      <c r="D73" s="23"/>
      <c r="E73" s="22"/>
      <c r="F73" s="24"/>
      <c r="G73" s="25"/>
      <c r="H73" s="25"/>
      <c r="I73" s="25"/>
      <c r="J73" s="25"/>
      <c r="K73" s="26"/>
    </row>
    <row r="74" spans="1:11" ht="12.75">
      <c r="A74" s="22"/>
      <c r="B74" s="23"/>
      <c r="C74" s="23"/>
      <c r="D74" s="23"/>
      <c r="E74" s="22"/>
      <c r="F74" s="24"/>
      <c r="G74" s="25"/>
      <c r="H74" s="25"/>
      <c r="I74" s="25"/>
      <c r="J74" s="25"/>
      <c r="K74" s="26"/>
    </row>
    <row r="75" spans="1:11" ht="12.75">
      <c r="A75" s="22"/>
      <c r="B75" s="23"/>
      <c r="C75" s="23"/>
      <c r="D75" s="23"/>
      <c r="E75" s="22"/>
      <c r="F75" s="27"/>
      <c r="G75" s="25"/>
      <c r="H75" s="25"/>
      <c r="I75" s="25"/>
      <c r="J75" s="25"/>
      <c r="K75" s="26"/>
    </row>
    <row r="76" spans="1:11" ht="12.75">
      <c r="A76" s="22"/>
      <c r="B76" s="23"/>
      <c r="C76" s="23"/>
      <c r="D76" s="23"/>
      <c r="E76" s="22"/>
      <c r="F76" s="24"/>
      <c r="G76" s="25"/>
      <c r="H76" s="25"/>
      <c r="I76" s="25"/>
      <c r="J76" s="25"/>
      <c r="K76" s="26"/>
    </row>
    <row r="77" spans="1:11" ht="12.75">
      <c r="A77" s="22"/>
      <c r="B77" s="23"/>
      <c r="C77" s="23"/>
      <c r="D77" s="23"/>
      <c r="E77" s="22"/>
      <c r="F77" s="27"/>
      <c r="G77" s="25"/>
      <c r="H77" s="25"/>
      <c r="I77" s="25"/>
      <c r="J77" s="25"/>
      <c r="K77" s="26"/>
    </row>
    <row r="78" spans="1:11" ht="12.75">
      <c r="A78" s="22"/>
      <c r="B78" s="23"/>
      <c r="C78" s="23"/>
      <c r="D78" s="23"/>
      <c r="E78" s="22"/>
      <c r="F78" s="24"/>
      <c r="G78" s="25"/>
      <c r="H78" s="25"/>
      <c r="I78" s="25"/>
      <c r="J78" s="25"/>
      <c r="K78" s="26"/>
    </row>
    <row r="79" spans="1:11" ht="12.75">
      <c r="A79" s="22"/>
      <c r="B79" s="23"/>
      <c r="C79" s="23"/>
      <c r="D79" s="23"/>
      <c r="E79" s="22"/>
      <c r="F79" s="24"/>
      <c r="G79" s="25"/>
      <c r="H79" s="25"/>
      <c r="I79" s="25"/>
      <c r="J79" s="25"/>
      <c r="K79" s="26"/>
    </row>
    <row r="80" spans="1:11" ht="12.75">
      <c r="A80" s="22"/>
      <c r="B80" s="23"/>
      <c r="C80" s="23"/>
      <c r="D80" s="23"/>
      <c r="E80" s="22"/>
      <c r="F80" s="24"/>
      <c r="G80" s="25"/>
      <c r="H80" s="25"/>
      <c r="I80" s="25"/>
      <c r="J80" s="25"/>
      <c r="K80" s="26"/>
    </row>
    <row r="81" spans="1:11" ht="12.75">
      <c r="A81" s="22"/>
      <c r="B81" s="23"/>
      <c r="C81" s="23"/>
      <c r="D81" s="23"/>
      <c r="E81" s="22"/>
      <c r="F81" s="27"/>
      <c r="G81" s="25"/>
      <c r="H81" s="25"/>
      <c r="I81" s="25"/>
      <c r="J81" s="25"/>
      <c r="K81" s="26"/>
    </row>
    <row r="82" spans="1:11" ht="12.75">
      <c r="A82" s="22"/>
      <c r="B82" s="23"/>
      <c r="C82" s="23"/>
      <c r="D82" s="23"/>
      <c r="E82" s="22"/>
      <c r="F82" s="24"/>
      <c r="G82" s="25"/>
      <c r="H82" s="25"/>
      <c r="I82" s="25"/>
      <c r="J82" s="25"/>
      <c r="K82" s="26"/>
    </row>
    <row r="83" spans="1:11" ht="12.75">
      <c r="A83" s="22"/>
      <c r="B83" s="23"/>
      <c r="C83" s="23"/>
      <c r="D83" s="23"/>
      <c r="E83" s="22"/>
      <c r="F83" s="27"/>
      <c r="G83" s="25"/>
      <c r="H83" s="25"/>
      <c r="I83" s="25"/>
      <c r="J83" s="25"/>
      <c r="K83" s="26"/>
    </row>
    <row r="84" spans="1:11" ht="12.75">
      <c r="A84" s="22"/>
      <c r="B84" s="23"/>
      <c r="C84" s="23"/>
      <c r="D84" s="23"/>
      <c r="E84" s="22"/>
      <c r="F84" s="24"/>
      <c r="G84" s="25"/>
      <c r="H84" s="25"/>
      <c r="I84" s="25"/>
      <c r="J84" s="25"/>
      <c r="K84" s="26"/>
    </row>
    <row r="85" spans="1:11" ht="12.75">
      <c r="A85" s="22"/>
      <c r="B85" s="23"/>
      <c r="C85" s="23"/>
      <c r="D85" s="23"/>
      <c r="E85" s="22"/>
      <c r="F85" s="24"/>
      <c r="G85" s="25"/>
      <c r="H85" s="25"/>
      <c r="I85" s="25"/>
      <c r="J85" s="25"/>
      <c r="K85" s="26"/>
    </row>
    <row r="86" spans="1:11" ht="12.75">
      <c r="A86" s="22"/>
      <c r="B86" s="23"/>
      <c r="C86" s="23"/>
      <c r="D86" s="23"/>
      <c r="E86" s="22"/>
      <c r="F86" s="27"/>
      <c r="G86" s="25"/>
      <c r="H86" s="25"/>
      <c r="I86" s="25"/>
      <c r="J86" s="25"/>
      <c r="K86" s="26"/>
    </row>
    <row r="87" spans="1:11" ht="12.75">
      <c r="A87" s="22"/>
      <c r="B87" s="23"/>
      <c r="C87" s="23"/>
      <c r="D87" s="23"/>
      <c r="E87" s="22"/>
      <c r="F87" s="27"/>
      <c r="G87" s="25"/>
      <c r="H87" s="25"/>
      <c r="I87" s="25"/>
      <c r="J87" s="25"/>
      <c r="K87" s="26"/>
    </row>
    <row r="88" spans="1:11" ht="12.75">
      <c r="A88" s="22"/>
      <c r="B88" s="23"/>
      <c r="C88" s="23"/>
      <c r="D88" s="23"/>
      <c r="E88" s="22"/>
      <c r="F88" s="27"/>
      <c r="G88" s="25"/>
      <c r="H88" s="25"/>
      <c r="I88" s="25"/>
      <c r="J88" s="25"/>
      <c r="K88" s="26"/>
    </row>
    <row r="89" spans="1:11" ht="12.75">
      <c r="A89" s="22"/>
      <c r="B89" s="23"/>
      <c r="C89" s="23"/>
      <c r="D89" s="23"/>
      <c r="E89" s="22"/>
      <c r="F89" s="27"/>
      <c r="G89" s="25"/>
      <c r="H89" s="25"/>
      <c r="I89" s="25"/>
      <c r="J89" s="25"/>
      <c r="K89" s="26"/>
    </row>
    <row r="90" spans="1:11" ht="12.75">
      <c r="A90" s="22"/>
      <c r="B90" s="23"/>
      <c r="C90" s="23"/>
      <c r="D90" s="23"/>
      <c r="E90" s="22"/>
      <c r="F90" s="24"/>
      <c r="G90" s="25"/>
      <c r="H90" s="25"/>
      <c r="I90" s="25"/>
      <c r="J90" s="25"/>
      <c r="K90" s="26"/>
    </row>
    <row r="91" spans="1:11" ht="12.75">
      <c r="A91" s="22"/>
      <c r="B91" s="23"/>
      <c r="C91" s="23"/>
      <c r="D91" s="23"/>
      <c r="E91" s="22"/>
      <c r="F91" s="24"/>
      <c r="G91" s="25"/>
      <c r="H91" s="25"/>
      <c r="I91" s="25"/>
      <c r="J91" s="25"/>
      <c r="K91" s="26"/>
    </row>
    <row r="92" spans="1:11" ht="12.75">
      <c r="A92" s="22"/>
      <c r="B92" s="23"/>
      <c r="C92" s="23"/>
      <c r="D92" s="23"/>
      <c r="E92" s="22"/>
      <c r="F92" s="24"/>
      <c r="G92" s="25"/>
      <c r="H92" s="25"/>
      <c r="I92" s="25"/>
      <c r="J92" s="25"/>
      <c r="K92" s="26"/>
    </row>
    <row r="93" spans="1:11" ht="12.75">
      <c r="A93" s="22"/>
      <c r="B93" s="23"/>
      <c r="C93" s="23"/>
      <c r="D93" s="23"/>
      <c r="E93" s="22"/>
      <c r="F93" s="27"/>
      <c r="G93" s="25"/>
      <c r="H93" s="25"/>
      <c r="I93" s="25"/>
      <c r="J93" s="25"/>
      <c r="K93" s="26"/>
    </row>
    <row r="94" spans="1:11" ht="12.75">
      <c r="A94" s="22"/>
      <c r="B94" s="23"/>
      <c r="C94" s="23"/>
      <c r="D94" s="23"/>
      <c r="E94" s="22"/>
      <c r="F94" s="24"/>
      <c r="G94" s="25"/>
      <c r="H94" s="25"/>
      <c r="I94" s="25"/>
      <c r="J94" s="25"/>
      <c r="K94" s="26"/>
    </row>
    <row r="95" spans="1:11" ht="12.75">
      <c r="A95" s="22"/>
      <c r="B95" s="23"/>
      <c r="C95" s="23"/>
      <c r="D95" s="23"/>
      <c r="E95" s="22"/>
      <c r="F95" s="24"/>
      <c r="G95" s="25"/>
      <c r="H95" s="25"/>
      <c r="I95" s="25"/>
      <c r="J95" s="25"/>
      <c r="K95" s="26"/>
    </row>
    <row r="96" spans="1:11" ht="12.75">
      <c r="A96" s="22"/>
      <c r="B96" s="23"/>
      <c r="C96" s="23"/>
      <c r="D96" s="23"/>
      <c r="E96" s="22"/>
      <c r="F96" s="24"/>
      <c r="G96" s="25"/>
      <c r="H96" s="25"/>
      <c r="I96" s="25"/>
      <c r="J96" s="25"/>
      <c r="K96" s="26"/>
    </row>
    <row r="97" spans="1:11" ht="12.75">
      <c r="A97" s="22"/>
      <c r="B97" s="23"/>
      <c r="C97" s="23"/>
      <c r="D97" s="23"/>
      <c r="E97" s="22"/>
      <c r="F97" s="24"/>
      <c r="G97" s="25"/>
      <c r="H97" s="25"/>
      <c r="I97" s="25"/>
      <c r="J97" s="25"/>
      <c r="K97" s="26"/>
    </row>
    <row r="98" spans="1:11" ht="12.75">
      <c r="A98" s="22"/>
      <c r="B98" s="23"/>
      <c r="C98" s="23"/>
      <c r="D98" s="23"/>
      <c r="E98" s="22"/>
      <c r="F98" s="24"/>
      <c r="G98" s="25"/>
      <c r="H98" s="25"/>
      <c r="I98" s="25"/>
      <c r="J98" s="25"/>
      <c r="K98" s="26"/>
    </row>
    <row r="99" spans="1:11" ht="12.75">
      <c r="A99" s="22"/>
      <c r="B99" s="23"/>
      <c r="C99" s="23"/>
      <c r="D99" s="23"/>
      <c r="E99" s="22"/>
      <c r="F99" s="24"/>
      <c r="G99" s="25"/>
      <c r="H99" s="25"/>
      <c r="I99" s="25"/>
      <c r="J99" s="25"/>
      <c r="K99" s="26"/>
    </row>
    <row r="100" spans="1:11" ht="12.75">
      <c r="A100" s="22"/>
      <c r="B100" s="23"/>
      <c r="C100" s="23"/>
      <c r="D100" s="23"/>
      <c r="E100" s="22"/>
      <c r="F100" s="24"/>
      <c r="G100" s="25"/>
      <c r="H100" s="25"/>
      <c r="I100" s="25"/>
      <c r="J100" s="25"/>
      <c r="K100" s="26"/>
    </row>
    <row r="101" spans="1:11" ht="12.75">
      <c r="A101" s="22"/>
      <c r="B101" s="23"/>
      <c r="C101" s="23"/>
      <c r="D101" s="23"/>
      <c r="E101" s="22"/>
      <c r="F101" s="24"/>
      <c r="G101" s="25"/>
      <c r="H101" s="25"/>
      <c r="I101" s="25"/>
      <c r="J101" s="25"/>
      <c r="K101" s="26"/>
    </row>
    <row r="102" spans="1:11" ht="12.75">
      <c r="A102" s="22"/>
      <c r="B102" s="23"/>
      <c r="C102" s="23"/>
      <c r="D102" s="23"/>
      <c r="E102" s="22"/>
      <c r="F102" s="27"/>
      <c r="G102" s="25"/>
      <c r="H102" s="25"/>
      <c r="I102" s="25"/>
      <c r="J102" s="25"/>
      <c r="K102" s="26"/>
    </row>
    <row r="103" spans="1:11" ht="12.75">
      <c r="A103" s="22"/>
      <c r="B103" s="23"/>
      <c r="C103" s="23"/>
      <c r="D103" s="23"/>
      <c r="E103" s="22"/>
      <c r="F103" s="27"/>
      <c r="G103" s="25"/>
      <c r="H103" s="25"/>
      <c r="I103" s="25"/>
      <c r="J103" s="25"/>
      <c r="K103" s="26"/>
    </row>
    <row r="104" spans="1:11" ht="12.75">
      <c r="A104" s="22"/>
      <c r="B104" s="23"/>
      <c r="C104" s="23"/>
      <c r="D104" s="23"/>
      <c r="E104" s="22"/>
      <c r="F104" s="24"/>
      <c r="G104" s="25"/>
      <c r="H104" s="25"/>
      <c r="I104" s="25"/>
      <c r="J104" s="25"/>
      <c r="K104" s="26"/>
    </row>
    <row r="105" spans="1:11" ht="12.75">
      <c r="A105" s="22"/>
      <c r="B105" s="23"/>
      <c r="C105" s="23"/>
      <c r="D105" s="23"/>
      <c r="E105" s="22"/>
      <c r="F105" s="24"/>
      <c r="G105" s="25"/>
      <c r="H105" s="25"/>
      <c r="I105" s="25"/>
      <c r="J105" s="25"/>
      <c r="K105" s="26"/>
    </row>
    <row r="106" spans="1:11" ht="12.75">
      <c r="A106" s="22"/>
      <c r="B106" s="23"/>
      <c r="C106" s="23"/>
      <c r="D106" s="23"/>
      <c r="E106" s="22"/>
      <c r="F106" s="24"/>
      <c r="G106" s="25"/>
      <c r="H106" s="25"/>
      <c r="I106" s="25"/>
      <c r="J106" s="25"/>
      <c r="K106" s="26"/>
    </row>
    <row r="107" spans="1:11" ht="12.75">
      <c r="A107" s="22"/>
      <c r="B107" s="23"/>
      <c r="C107" s="23"/>
      <c r="D107" s="23"/>
      <c r="E107" s="22"/>
      <c r="F107" s="27"/>
      <c r="G107" s="25"/>
      <c r="H107" s="25"/>
      <c r="I107" s="25"/>
      <c r="J107" s="25"/>
      <c r="K107" s="26"/>
    </row>
    <row r="108" spans="1:11" ht="12.75">
      <c r="A108" s="22"/>
      <c r="B108" s="23"/>
      <c r="C108" s="23"/>
      <c r="D108" s="23"/>
      <c r="E108" s="22"/>
      <c r="F108" s="27"/>
      <c r="G108" s="25"/>
      <c r="H108" s="25"/>
      <c r="I108" s="25"/>
      <c r="J108" s="25"/>
      <c r="K108" s="26"/>
    </row>
    <row r="109" spans="1:11" ht="12.75">
      <c r="A109" s="22"/>
      <c r="B109" s="23"/>
      <c r="C109" s="23"/>
      <c r="D109" s="23"/>
      <c r="E109" s="22"/>
      <c r="F109" s="27"/>
      <c r="G109" s="25"/>
      <c r="H109" s="25"/>
      <c r="I109" s="25"/>
      <c r="J109" s="25"/>
      <c r="K109" s="26"/>
    </row>
    <row r="110" spans="1:11" ht="12.75">
      <c r="A110" s="22"/>
      <c r="B110" s="23"/>
      <c r="C110" s="23"/>
      <c r="D110" s="23"/>
      <c r="E110" s="22"/>
      <c r="F110" s="24"/>
      <c r="G110" s="25"/>
      <c r="H110" s="25"/>
      <c r="I110" s="25"/>
      <c r="J110" s="25"/>
      <c r="K110" s="26"/>
    </row>
    <row r="111" spans="1:11" ht="12.75">
      <c r="A111" s="22"/>
      <c r="B111" s="23"/>
      <c r="C111" s="23"/>
      <c r="D111" s="23"/>
      <c r="E111" s="22"/>
      <c r="F111" s="27"/>
      <c r="G111" s="25"/>
      <c r="H111" s="25"/>
      <c r="I111" s="25"/>
      <c r="J111" s="25"/>
      <c r="K111" s="26"/>
    </row>
    <row r="112" spans="1:11" ht="12.75">
      <c r="A112" s="22"/>
      <c r="B112" s="23"/>
      <c r="C112" s="23"/>
      <c r="D112" s="23"/>
      <c r="E112" s="22"/>
      <c r="F112" s="27"/>
      <c r="G112" s="25"/>
      <c r="H112" s="25"/>
      <c r="I112" s="25"/>
      <c r="J112" s="25"/>
      <c r="K112" s="26"/>
    </row>
    <row r="113" spans="1:11" ht="12.75">
      <c r="A113" s="22"/>
      <c r="B113" s="23"/>
      <c r="C113" s="23"/>
      <c r="D113" s="23"/>
      <c r="E113" s="22"/>
      <c r="F113" s="24"/>
      <c r="G113" s="25"/>
      <c r="H113" s="25"/>
      <c r="I113" s="25"/>
      <c r="J113" s="25"/>
      <c r="K113" s="26"/>
    </row>
    <row r="114" spans="1:11" ht="12.75">
      <c r="A114" s="22"/>
      <c r="B114" s="23"/>
      <c r="C114" s="23"/>
      <c r="D114" s="23"/>
      <c r="E114" s="22"/>
      <c r="F114" s="24"/>
      <c r="G114" s="25"/>
      <c r="H114" s="25"/>
      <c r="I114" s="25"/>
      <c r="J114" s="25"/>
      <c r="K114" s="26"/>
    </row>
  </sheetData>
  <sheetProtection autoFilter="0"/>
  <conditionalFormatting sqref="H2:H114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O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48" sqref="G48"/>
    </sheetView>
  </sheetViews>
  <sheetFormatPr defaultColWidth="10.421875" defaultRowHeight="12.75"/>
  <cols>
    <col min="1" max="1" width="3.00390625" style="0" bestFit="1" customWidth="1"/>
    <col min="2" max="2" width="8.140625" style="0" bestFit="1" customWidth="1"/>
    <col min="3" max="3" width="15.140625" style="0" bestFit="1" customWidth="1"/>
    <col min="4" max="4" width="10.00390625" style="0" bestFit="1" customWidth="1"/>
    <col min="5" max="5" width="17.421875" style="0" bestFit="1" customWidth="1"/>
    <col min="6" max="6" width="5.7109375" style="0" bestFit="1" customWidth="1"/>
    <col min="7" max="7" width="4.8515625" style="0" bestFit="1" customWidth="1"/>
    <col min="8" max="8" width="6.421875" style="0" bestFit="1" customWidth="1"/>
    <col min="9" max="9" width="6.710937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4.00390625" style="0" bestFit="1" customWidth="1"/>
    <col min="15" max="15" width="3.00390625" style="0" bestFit="1" customWidth="1"/>
  </cols>
  <sheetData>
    <row r="1" spans="1:15" ht="12.75">
      <c r="A1" s="6" t="s">
        <v>43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45</v>
      </c>
      <c r="G1" s="6" t="s">
        <v>4</v>
      </c>
      <c r="H1" s="6" t="s">
        <v>49</v>
      </c>
      <c r="I1" s="6" t="s">
        <v>35</v>
      </c>
      <c r="J1" s="6" t="s">
        <v>36</v>
      </c>
      <c r="K1" s="6" t="s">
        <v>6</v>
      </c>
      <c r="M1" s="6" t="s">
        <v>51</v>
      </c>
      <c r="N1">
        <f>SUM(K:K)</f>
        <v>0</v>
      </c>
      <c r="O1">
        <f>COUNT(K2:K889)</f>
        <v>0</v>
      </c>
    </row>
    <row r="2" spans="1:11" ht="12.75">
      <c r="A2" s="22"/>
      <c r="B2" s="23"/>
      <c r="C2" s="23"/>
      <c r="D2" s="23"/>
      <c r="E2" s="23"/>
      <c r="F2" s="22"/>
      <c r="G2" s="25"/>
      <c r="H2" s="25"/>
      <c r="I2" s="25"/>
      <c r="J2" s="25"/>
      <c r="K2" s="26"/>
    </row>
    <row r="3" spans="1:11" ht="12.75">
      <c r="A3" s="22"/>
      <c r="B3" s="23"/>
      <c r="C3" s="23"/>
      <c r="D3" s="23"/>
      <c r="E3" s="23"/>
      <c r="F3" s="22"/>
      <c r="G3" s="27"/>
      <c r="H3" s="25"/>
      <c r="I3" s="25"/>
      <c r="J3" s="25"/>
      <c r="K3" s="26"/>
    </row>
    <row r="4" spans="1:11" ht="12.75">
      <c r="A4" s="22"/>
      <c r="B4" s="23"/>
      <c r="C4" s="23"/>
      <c r="D4" s="23"/>
      <c r="E4" s="23"/>
      <c r="F4" s="22"/>
      <c r="G4" s="27"/>
      <c r="H4" s="25"/>
      <c r="I4" s="25"/>
      <c r="J4" s="25"/>
      <c r="K4" s="26"/>
    </row>
    <row r="5" spans="1:11" ht="12.75">
      <c r="A5" s="22"/>
      <c r="B5" s="23"/>
      <c r="C5" s="23"/>
      <c r="D5" s="23"/>
      <c r="E5" s="23"/>
      <c r="F5" s="22"/>
      <c r="G5" s="27"/>
      <c r="H5" s="25"/>
      <c r="I5" s="25"/>
      <c r="J5" s="25"/>
      <c r="K5" s="26"/>
    </row>
    <row r="6" spans="1:11" ht="12.75">
      <c r="A6" s="22"/>
      <c r="B6" s="23"/>
      <c r="C6" s="23"/>
      <c r="D6" s="23"/>
      <c r="E6" s="23"/>
      <c r="F6" s="22"/>
      <c r="G6" s="27"/>
      <c r="H6" s="25"/>
      <c r="I6" s="25"/>
      <c r="J6" s="25"/>
      <c r="K6" s="26"/>
    </row>
    <row r="7" spans="1:11" ht="12.75">
      <c r="A7" s="22"/>
      <c r="B7" s="23"/>
      <c r="C7" s="23"/>
      <c r="D7" s="23"/>
      <c r="E7" s="23"/>
      <c r="F7" s="22"/>
      <c r="G7" s="27"/>
      <c r="H7" s="25"/>
      <c r="I7" s="25"/>
      <c r="J7" s="25"/>
      <c r="K7" s="26"/>
    </row>
    <row r="8" spans="1:11" ht="12.75">
      <c r="A8" s="22"/>
      <c r="B8" s="23"/>
      <c r="C8" s="23"/>
      <c r="D8" s="23"/>
      <c r="E8" s="23"/>
      <c r="F8" s="22"/>
      <c r="G8" s="27"/>
      <c r="H8" s="25"/>
      <c r="I8" s="25"/>
      <c r="J8" s="25"/>
      <c r="K8" s="26"/>
    </row>
    <row r="9" spans="1:11" ht="12.75">
      <c r="A9" s="22"/>
      <c r="B9" s="23"/>
      <c r="C9" s="23"/>
      <c r="D9" s="23"/>
      <c r="E9" s="23"/>
      <c r="F9" s="22"/>
      <c r="G9" s="27"/>
      <c r="H9" s="25"/>
      <c r="I9" s="25"/>
      <c r="J9" s="25"/>
      <c r="K9" s="26"/>
    </row>
    <row r="10" spans="1:11" ht="12.75">
      <c r="A10" s="22"/>
      <c r="B10" s="23"/>
      <c r="C10" s="23"/>
      <c r="D10" s="23"/>
      <c r="E10" s="23"/>
      <c r="F10" s="22"/>
      <c r="G10" s="27"/>
      <c r="H10" s="25"/>
      <c r="I10" s="25"/>
      <c r="J10" s="25"/>
      <c r="K10" s="26"/>
    </row>
    <row r="11" spans="1:11" ht="12.75">
      <c r="A11" s="22"/>
      <c r="B11" s="23"/>
      <c r="C11" s="23"/>
      <c r="D11" s="23"/>
      <c r="E11" s="23"/>
      <c r="F11" s="22"/>
      <c r="G11" s="27"/>
      <c r="H11" s="25"/>
      <c r="I11" s="25"/>
      <c r="J11" s="25"/>
      <c r="K11" s="26"/>
    </row>
    <row r="12" spans="1:11" ht="12.75">
      <c r="A12" s="22"/>
      <c r="B12" s="23"/>
      <c r="C12" s="23"/>
      <c r="D12" s="23"/>
      <c r="E12" s="23"/>
      <c r="F12" s="22"/>
      <c r="G12" s="27"/>
      <c r="H12" s="25"/>
      <c r="I12" s="25"/>
      <c r="J12" s="25"/>
      <c r="K12" s="26"/>
    </row>
    <row r="13" spans="1:11" ht="12.75">
      <c r="A13" s="22"/>
      <c r="B13" s="23"/>
      <c r="C13" s="23"/>
      <c r="D13" s="23"/>
      <c r="E13" s="23"/>
      <c r="F13" s="22"/>
      <c r="G13" s="27"/>
      <c r="H13" s="25"/>
      <c r="I13" s="25"/>
      <c r="J13" s="25"/>
      <c r="K13" s="26"/>
    </row>
    <row r="14" spans="1:11" ht="12.75">
      <c r="A14" s="22"/>
      <c r="B14" s="23"/>
      <c r="C14" s="23"/>
      <c r="D14" s="23"/>
      <c r="E14" s="23"/>
      <c r="F14" s="22"/>
      <c r="G14" s="27"/>
      <c r="H14" s="25"/>
      <c r="I14" s="25"/>
      <c r="J14" s="25"/>
      <c r="K14" s="26"/>
    </row>
    <row r="15" spans="1:11" ht="12.75">
      <c r="A15" s="22"/>
      <c r="B15" s="23"/>
      <c r="C15" s="23"/>
      <c r="D15" s="23"/>
      <c r="E15" s="23"/>
      <c r="F15" s="22"/>
      <c r="G15" s="27"/>
      <c r="H15" s="25"/>
      <c r="I15" s="25"/>
      <c r="J15" s="25"/>
      <c r="K15" s="26"/>
    </row>
    <row r="16" spans="1:11" ht="12.75">
      <c r="A16" s="22"/>
      <c r="B16" s="23"/>
      <c r="C16" s="23"/>
      <c r="D16" s="23"/>
      <c r="E16" s="23"/>
      <c r="F16" s="22"/>
      <c r="G16" s="27"/>
      <c r="H16" s="25"/>
      <c r="I16" s="25"/>
      <c r="J16" s="25"/>
      <c r="K16" s="26"/>
    </row>
    <row r="17" spans="1:11" ht="12.75">
      <c r="A17" s="22"/>
      <c r="B17" s="23"/>
      <c r="C17" s="23"/>
      <c r="D17" s="23"/>
      <c r="E17" s="23"/>
      <c r="F17" s="22"/>
      <c r="G17" s="27"/>
      <c r="H17" s="25"/>
      <c r="I17" s="25"/>
      <c r="J17" s="25"/>
      <c r="K17" s="26"/>
    </row>
    <row r="18" spans="1:11" ht="12.75">
      <c r="A18" s="22"/>
      <c r="B18" s="23"/>
      <c r="C18" s="23"/>
      <c r="D18" s="23"/>
      <c r="E18" s="23"/>
      <c r="F18" s="22"/>
      <c r="G18" s="27"/>
      <c r="H18" s="25"/>
      <c r="I18" s="25"/>
      <c r="J18" s="25"/>
      <c r="K18" s="26"/>
    </row>
    <row r="19" spans="1:11" ht="12.75">
      <c r="A19" s="22"/>
      <c r="B19" s="23"/>
      <c r="C19" s="23"/>
      <c r="D19" s="23"/>
      <c r="E19" s="23"/>
      <c r="F19" s="22"/>
      <c r="G19" s="27"/>
      <c r="H19" s="25"/>
      <c r="I19" s="25"/>
      <c r="J19" s="25"/>
      <c r="K19" s="26"/>
    </row>
    <row r="20" spans="1:11" ht="12.75">
      <c r="A20" s="22"/>
      <c r="B20" s="23"/>
      <c r="C20" s="23"/>
      <c r="D20" s="23"/>
      <c r="E20" s="23"/>
      <c r="F20" s="22"/>
      <c r="G20" s="27"/>
      <c r="H20" s="25"/>
      <c r="I20" s="25"/>
      <c r="J20" s="25"/>
      <c r="K20" s="26"/>
    </row>
    <row r="21" spans="1:11" ht="12.75">
      <c r="A21" s="22"/>
      <c r="B21" s="23"/>
      <c r="C21" s="23"/>
      <c r="D21" s="23"/>
      <c r="E21" s="23"/>
      <c r="F21" s="49"/>
      <c r="G21" s="27"/>
      <c r="H21" s="25"/>
      <c r="I21" s="25"/>
      <c r="J21" s="25"/>
      <c r="K21" s="26"/>
    </row>
    <row r="22" spans="1:11" ht="12.75">
      <c r="A22" s="22"/>
      <c r="B22" s="23"/>
      <c r="C22" s="23"/>
      <c r="D22" s="23"/>
      <c r="E22" s="23"/>
      <c r="F22" s="49"/>
      <c r="G22" s="27"/>
      <c r="H22" s="25"/>
      <c r="I22" s="25"/>
      <c r="J22" s="25"/>
      <c r="K22" s="26"/>
    </row>
    <row r="23" spans="1:11" ht="12.75">
      <c r="A23" s="22"/>
      <c r="B23" s="23"/>
      <c r="C23" s="23"/>
      <c r="D23" s="23"/>
      <c r="E23" s="23"/>
      <c r="F23" s="22"/>
      <c r="G23" s="27"/>
      <c r="H23" s="25"/>
      <c r="I23" s="25"/>
      <c r="J23" s="25"/>
      <c r="K23" s="26"/>
    </row>
    <row r="24" spans="1:11" ht="12.75">
      <c r="A24" s="22"/>
      <c r="B24" s="23"/>
      <c r="C24" s="23"/>
      <c r="D24" s="23"/>
      <c r="E24" s="23"/>
      <c r="F24" s="49"/>
      <c r="G24" s="27"/>
      <c r="H24" s="25"/>
      <c r="I24" s="25"/>
      <c r="J24" s="25"/>
      <c r="K24" s="26"/>
    </row>
    <row r="25" spans="1:11" ht="12.75">
      <c r="A25" s="22"/>
      <c r="B25" s="23"/>
      <c r="C25" s="23"/>
      <c r="D25" s="23"/>
      <c r="E25" s="23"/>
      <c r="F25" s="22"/>
      <c r="G25" s="27"/>
      <c r="H25" s="25"/>
      <c r="I25" s="25"/>
      <c r="J25" s="25"/>
      <c r="K25" s="26"/>
    </row>
    <row r="26" spans="1:11" ht="12.75">
      <c r="A26" s="22"/>
      <c r="B26" s="23"/>
      <c r="C26" s="23"/>
      <c r="D26" s="23"/>
      <c r="E26" s="23"/>
      <c r="F26" s="49"/>
      <c r="G26" s="27"/>
      <c r="H26" s="25"/>
      <c r="I26" s="25"/>
      <c r="J26" s="25"/>
      <c r="K26" s="26"/>
    </row>
    <row r="27" spans="1:11" ht="12.75">
      <c r="A27" s="22"/>
      <c r="B27" s="23"/>
      <c r="C27" s="23"/>
      <c r="D27" s="23"/>
      <c r="E27" s="23"/>
      <c r="F27" s="49"/>
      <c r="G27" s="27"/>
      <c r="H27" s="25"/>
      <c r="I27" s="25"/>
      <c r="J27" s="25"/>
      <c r="K27" s="26"/>
    </row>
    <row r="28" spans="1:11" ht="12.75">
      <c r="A28" s="22"/>
      <c r="B28" s="23"/>
      <c r="C28" s="23"/>
      <c r="D28" s="23"/>
      <c r="E28" s="23"/>
      <c r="F28" s="22"/>
      <c r="G28" s="27"/>
      <c r="H28" s="25"/>
      <c r="I28" s="25"/>
      <c r="J28" s="25"/>
      <c r="K28" s="26"/>
    </row>
    <row r="29" spans="1:11" ht="12.75">
      <c r="A29" s="22"/>
      <c r="B29" s="23"/>
      <c r="C29" s="23"/>
      <c r="D29" s="23"/>
      <c r="E29" s="23"/>
      <c r="F29" s="22"/>
      <c r="G29" s="27"/>
      <c r="H29" s="25"/>
      <c r="I29" s="25"/>
      <c r="J29" s="25"/>
      <c r="K29" s="26"/>
    </row>
    <row r="30" spans="1:11" ht="12.75">
      <c r="A30" s="22"/>
      <c r="B30" s="23"/>
      <c r="C30" s="23"/>
      <c r="D30" s="23"/>
      <c r="E30" s="23"/>
      <c r="F30" s="22"/>
      <c r="G30" s="27"/>
      <c r="H30" s="25"/>
      <c r="I30" s="25"/>
      <c r="J30" s="25"/>
      <c r="K30" s="26"/>
    </row>
    <row r="31" spans="1:11" ht="12.75">
      <c r="A31" s="22"/>
      <c r="B31" s="23"/>
      <c r="C31" s="23"/>
      <c r="D31" s="23"/>
      <c r="E31" s="23"/>
      <c r="F31" s="49"/>
      <c r="G31" s="27"/>
      <c r="H31" s="25"/>
      <c r="I31" s="25"/>
      <c r="J31" s="25"/>
      <c r="K31" s="26"/>
    </row>
    <row r="32" spans="1:11" ht="12.75">
      <c r="A32" s="22"/>
      <c r="B32" s="23"/>
      <c r="C32" s="23"/>
      <c r="D32" s="23"/>
      <c r="E32" s="23"/>
      <c r="F32" s="22"/>
      <c r="G32" s="27"/>
      <c r="H32" s="25"/>
      <c r="I32" s="25"/>
      <c r="J32" s="25"/>
      <c r="K32" s="26"/>
    </row>
    <row r="33" spans="1:11" ht="12.75">
      <c r="A33" s="22"/>
      <c r="B33" s="23"/>
      <c r="C33" s="23"/>
      <c r="D33" s="23"/>
      <c r="E33" s="23"/>
      <c r="F33" s="49"/>
      <c r="G33" s="27"/>
      <c r="H33" s="25"/>
      <c r="I33" s="25"/>
      <c r="J33" s="25"/>
      <c r="K33" s="26"/>
    </row>
    <row r="34" spans="1:11" ht="12.75">
      <c r="A34" s="22"/>
      <c r="B34" s="23"/>
      <c r="C34" s="23"/>
      <c r="D34" s="23"/>
      <c r="E34" s="23"/>
      <c r="F34" s="49"/>
      <c r="G34" s="27"/>
      <c r="H34" s="25"/>
      <c r="I34" s="25"/>
      <c r="J34" s="25"/>
      <c r="K34" s="26"/>
    </row>
    <row r="35" spans="1:11" ht="12.75">
      <c r="A35" s="22"/>
      <c r="B35" s="23"/>
      <c r="C35" s="23"/>
      <c r="D35" s="23"/>
      <c r="E35" s="23"/>
      <c r="F35" s="49"/>
      <c r="G35" s="27"/>
      <c r="H35" s="25"/>
      <c r="I35" s="25"/>
      <c r="J35" s="25"/>
      <c r="K35" s="26"/>
    </row>
    <row r="36" spans="1:11" ht="12.75">
      <c r="A36" s="22"/>
      <c r="B36" s="23"/>
      <c r="C36" s="23"/>
      <c r="D36" s="23"/>
      <c r="E36" s="23"/>
      <c r="F36" s="49"/>
      <c r="G36" s="27"/>
      <c r="H36" s="25"/>
      <c r="I36" s="25"/>
      <c r="J36" s="25"/>
      <c r="K36" s="26"/>
    </row>
    <row r="37" spans="1:11" ht="12.75">
      <c r="A37" s="22"/>
      <c r="B37" s="23"/>
      <c r="C37" s="23"/>
      <c r="D37" s="23"/>
      <c r="E37" s="23"/>
      <c r="F37" s="49"/>
      <c r="G37" s="27"/>
      <c r="H37" s="25"/>
      <c r="I37" s="25"/>
      <c r="J37" s="25"/>
      <c r="K37" s="26"/>
    </row>
    <row r="38" spans="1:11" ht="12.75">
      <c r="A38" s="22"/>
      <c r="B38" s="23"/>
      <c r="C38" s="23"/>
      <c r="D38" s="23"/>
      <c r="E38" s="23"/>
      <c r="F38" s="49"/>
      <c r="G38" s="27"/>
      <c r="H38" s="25"/>
      <c r="I38" s="25"/>
      <c r="J38" s="25"/>
      <c r="K38" s="26"/>
    </row>
    <row r="39" spans="1:11" ht="12.75">
      <c r="A39" s="22"/>
      <c r="B39" s="23"/>
      <c r="C39" s="23"/>
      <c r="D39" s="23"/>
      <c r="E39" s="23"/>
      <c r="F39" s="49"/>
      <c r="G39" s="27"/>
      <c r="H39" s="25"/>
      <c r="I39" s="25"/>
      <c r="J39" s="25"/>
      <c r="K39" s="26"/>
    </row>
    <row r="40" spans="1:11" ht="12.75">
      <c r="A40" s="22"/>
      <c r="B40" s="23"/>
      <c r="C40" s="23"/>
      <c r="D40" s="23"/>
      <c r="E40" s="23"/>
      <c r="F40" s="49"/>
      <c r="G40" s="27"/>
      <c r="H40" s="25"/>
      <c r="I40" s="25"/>
      <c r="J40" s="25"/>
      <c r="K40" s="26"/>
    </row>
    <row r="41" spans="1:11" ht="12.75">
      <c r="A41" s="22"/>
      <c r="B41" s="23"/>
      <c r="C41" s="23"/>
      <c r="D41" s="23"/>
      <c r="E41" s="23"/>
      <c r="F41" s="49"/>
      <c r="G41" s="27"/>
      <c r="H41" s="25"/>
      <c r="I41" s="25"/>
      <c r="J41" s="25"/>
      <c r="K41" s="26"/>
    </row>
    <row r="42" spans="1:11" ht="12.75">
      <c r="A42" s="22"/>
      <c r="B42" s="23"/>
      <c r="C42" s="23"/>
      <c r="D42" s="23"/>
      <c r="E42" s="23"/>
      <c r="F42" s="49"/>
      <c r="G42" s="27"/>
      <c r="H42" s="25"/>
      <c r="I42" s="25"/>
      <c r="J42" s="25"/>
      <c r="K42" s="26"/>
    </row>
    <row r="43" spans="1:11" ht="12.75">
      <c r="A43" s="22"/>
      <c r="B43" s="23"/>
      <c r="C43" s="23"/>
      <c r="D43" s="23"/>
      <c r="E43" s="23"/>
      <c r="F43" s="49"/>
      <c r="G43" s="27"/>
      <c r="H43" s="25"/>
      <c r="I43" s="25"/>
      <c r="J43" s="25"/>
      <c r="K43" s="26"/>
    </row>
    <row r="44" spans="1:11" ht="12.75">
      <c r="A44" s="22"/>
      <c r="B44" s="23"/>
      <c r="C44" s="23"/>
      <c r="D44" s="23"/>
      <c r="E44" s="23"/>
      <c r="F44" s="49"/>
      <c r="G44" s="27"/>
      <c r="H44" s="25"/>
      <c r="I44" s="25"/>
      <c r="J44" s="25"/>
      <c r="K44" s="26"/>
    </row>
    <row r="45" spans="1:11" ht="12.75">
      <c r="A45" s="22"/>
      <c r="B45" s="23"/>
      <c r="C45" s="23"/>
      <c r="D45" s="23"/>
      <c r="E45" s="23"/>
      <c r="F45" s="49"/>
      <c r="G45" s="27"/>
      <c r="H45" s="25"/>
      <c r="I45" s="25"/>
      <c r="J45" s="25"/>
      <c r="K45" s="26"/>
    </row>
    <row r="46" spans="1:11" ht="12.75">
      <c r="A46" s="22"/>
      <c r="B46" s="23"/>
      <c r="C46" s="23"/>
      <c r="D46" s="23"/>
      <c r="E46" s="23"/>
      <c r="F46" s="49"/>
      <c r="G46" s="27"/>
      <c r="H46" s="25"/>
      <c r="I46" s="25"/>
      <c r="J46" s="25"/>
      <c r="K46" s="26"/>
    </row>
    <row r="47" spans="1:11" ht="12.75">
      <c r="A47" s="22"/>
      <c r="B47" s="23"/>
      <c r="C47" s="23"/>
      <c r="D47" s="23"/>
      <c r="E47" s="23"/>
      <c r="F47" s="49"/>
      <c r="G47" s="27"/>
      <c r="H47" s="25"/>
      <c r="I47" s="25"/>
      <c r="J47" s="25"/>
      <c r="K47" s="26"/>
    </row>
    <row r="48" spans="1:11" ht="12.75">
      <c r="A48" s="22"/>
      <c r="B48" s="23"/>
      <c r="C48" s="23"/>
      <c r="D48" s="23"/>
      <c r="E48" s="23"/>
      <c r="F48" s="49"/>
      <c r="G48" s="27"/>
      <c r="H48" s="25"/>
      <c r="I48" s="25"/>
      <c r="J48" s="25"/>
      <c r="K48" s="26"/>
    </row>
    <row r="49" spans="1:11" ht="12.75">
      <c r="A49" s="22"/>
      <c r="B49" s="23"/>
      <c r="C49" s="23"/>
      <c r="D49" s="23"/>
      <c r="E49" s="23"/>
      <c r="F49" s="49"/>
      <c r="G49" s="27"/>
      <c r="H49" s="25"/>
      <c r="I49" s="25"/>
      <c r="J49" s="25"/>
      <c r="K49" s="26"/>
    </row>
    <row r="50" spans="1:11" ht="12.75">
      <c r="A50" s="22"/>
      <c r="B50" s="23"/>
      <c r="C50" s="23"/>
      <c r="D50" s="23"/>
      <c r="E50" s="23"/>
      <c r="F50" s="49"/>
      <c r="G50" s="27"/>
      <c r="H50" s="25"/>
      <c r="I50" s="25"/>
      <c r="J50" s="25"/>
      <c r="K50" s="26"/>
    </row>
    <row r="51" spans="1:11" ht="12.75">
      <c r="A51" s="22"/>
      <c r="B51" s="23"/>
      <c r="C51" s="23"/>
      <c r="D51" s="23"/>
      <c r="E51" s="23"/>
      <c r="F51" s="49"/>
      <c r="G51" s="27"/>
      <c r="H51" s="25"/>
      <c r="I51" s="25"/>
      <c r="J51" s="25"/>
      <c r="K51" s="26"/>
    </row>
  </sheetData>
  <sheetProtection autoFilter="0"/>
  <conditionalFormatting sqref="H2:H51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Grammer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Kadlec Jan</dc:creator>
  <cp:keywords/>
  <dc:description/>
  <cp:lastModifiedBy>Kadlec-j</cp:lastModifiedBy>
  <dcterms:created xsi:type="dcterms:W3CDTF">2007-01-19T18:55:49Z</dcterms:created>
  <dcterms:modified xsi:type="dcterms:W3CDTF">2010-01-18T20:56:53Z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